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95" windowHeight="12270"/>
  </bookViews>
  <sheets>
    <sheet name="lengte en gewicht" sheetId="1" r:id="rId1"/>
    <sheet name="lengte-gewicht" sheetId="4" r:id="rId2"/>
    <sheet name="mouwlengte en kniehoogte" sheetId="7" r:id="rId3"/>
    <sheet name="kniehoogte" sheetId="8" r:id="rId4"/>
    <sheet name="mouwlengte-kniehoogte" sheetId="5" r:id="rId5"/>
    <sheet name="voetlengte-breedte" sheetId="2" r:id="rId6"/>
  </sheets>
  <calcPr calcId="145621"/>
</workbook>
</file>

<file path=xl/calcChain.xml><?xml version="1.0" encoding="utf-8"?>
<calcChain xmlns="http://schemas.openxmlformats.org/spreadsheetml/2006/main">
  <c r="C26" i="8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" i="1"/>
  <c r="C55" i="1" s="1"/>
  <c r="B58" i="1" s="1"/>
  <c r="J28" i="7"/>
  <c r="F26" i="7"/>
  <c r="C28" i="7"/>
  <c r="X1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6" i="5"/>
  <c r="X8" i="5"/>
  <c r="X9" i="5"/>
  <c r="X10" i="5"/>
  <c r="X11" i="5"/>
  <c r="X12" i="5"/>
  <c r="X13" i="5"/>
  <c r="X14" i="5"/>
  <c r="X15" i="5"/>
  <c r="X16" i="5"/>
  <c r="X17" i="5"/>
  <c r="X19" i="5"/>
  <c r="X20" i="5"/>
  <c r="X21" i="5"/>
  <c r="X22" i="5"/>
  <c r="X23" i="5"/>
  <c r="X24" i="5"/>
  <c r="X25" i="5"/>
  <c r="X26" i="5"/>
  <c r="X27" i="5"/>
  <c r="X28" i="5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2" i="4"/>
  <c r="AB12" i="4"/>
  <c r="AB13" i="4"/>
  <c r="AB14" i="4"/>
  <c r="AB15" i="4"/>
  <c r="AB16" i="4"/>
  <c r="AB17" i="4"/>
  <c r="AB18" i="4"/>
  <c r="AB19" i="4"/>
  <c r="AB20" i="4"/>
  <c r="AB21" i="4"/>
  <c r="AB11" i="4"/>
  <c r="AB6" i="4"/>
  <c r="AB7" i="4"/>
  <c r="AB8" i="4"/>
  <c r="AB9" i="4"/>
  <c r="AB10" i="4"/>
  <c r="I78" i="1"/>
  <c r="B55" i="1"/>
  <c r="F6" i="1" s="1"/>
  <c r="C25" i="2"/>
  <c r="D25" i="2"/>
  <c r="E25" i="2"/>
  <c r="F25" i="2"/>
  <c r="G25" i="2"/>
  <c r="H25" i="2"/>
  <c r="I25" i="2"/>
  <c r="J25" i="2"/>
  <c r="K25" i="2"/>
  <c r="L2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D6" i="1" l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" i="1"/>
  <c r="D55" i="1" s="1"/>
  <c r="B59" i="1" s="1"/>
  <c r="E6" i="1" s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AB23" i="4"/>
  <c r="X29" i="5"/>
  <c r="F5" i="1"/>
  <c r="F54" i="1"/>
  <c r="F52" i="1"/>
  <c r="F50" i="1"/>
  <c r="F48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  <c r="E53" i="1" l="1"/>
  <c r="E49" i="1"/>
  <c r="E45" i="1"/>
  <c r="E41" i="1"/>
  <c r="E37" i="1"/>
  <c r="E33" i="1"/>
  <c r="E29" i="1"/>
  <c r="E25" i="1"/>
  <c r="E21" i="1"/>
  <c r="E17" i="1"/>
  <c r="E13" i="1"/>
  <c r="E9" i="1"/>
  <c r="E52" i="1"/>
  <c r="E48" i="1"/>
  <c r="E44" i="1"/>
  <c r="E40" i="1"/>
  <c r="E36" i="1"/>
  <c r="E32" i="1"/>
  <c r="E28" i="1"/>
  <c r="E24" i="1"/>
  <c r="E20" i="1"/>
  <c r="E16" i="1"/>
  <c r="E12" i="1"/>
  <c r="E8" i="1"/>
  <c r="E5" i="1"/>
  <c r="E51" i="1"/>
  <c r="E47" i="1"/>
  <c r="E43" i="1"/>
  <c r="E39" i="1"/>
  <c r="E35" i="1"/>
  <c r="E31" i="1"/>
  <c r="E27" i="1"/>
  <c r="E23" i="1"/>
  <c r="E19" i="1"/>
  <c r="E15" i="1"/>
  <c r="E11" i="1"/>
  <c r="E7" i="1"/>
  <c r="E54" i="1"/>
  <c r="E50" i="1"/>
  <c r="E46" i="1"/>
  <c r="E42" i="1"/>
  <c r="E38" i="1"/>
  <c r="E34" i="1"/>
  <c r="E30" i="1"/>
  <c r="E26" i="1"/>
  <c r="E22" i="1"/>
  <c r="E18" i="1"/>
  <c r="E14" i="1"/>
  <c r="E10" i="1"/>
</calcChain>
</file>

<file path=xl/sharedStrings.xml><?xml version="1.0" encoding="utf-8"?>
<sst xmlns="http://schemas.openxmlformats.org/spreadsheetml/2006/main" count="42" uniqueCount="20">
  <si>
    <t>Statistisch onderzoek 1947</t>
  </si>
  <si>
    <t>De Bijenkorf - Amsterdam</t>
  </si>
  <si>
    <t>lichaams-lengte</t>
  </si>
  <si>
    <t>frequentie</t>
  </si>
  <si>
    <t>5001 vrouwen met leeftijd &gt; 18 jr.</t>
  </si>
  <si>
    <t>lichaams-gewicht</t>
  </si>
  <si>
    <t>voetlengte in 1/2 cm</t>
  </si>
  <si>
    <t>voetbreedte in 1/2 cm</t>
  </si>
  <si>
    <t>onder-grens</t>
  </si>
  <si>
    <t>boven-grens</t>
  </si>
  <si>
    <t>gewicht in kg</t>
  </si>
  <si>
    <t>lengte in cm</t>
  </si>
  <si>
    <t>kniehoogte in cm</t>
  </si>
  <si>
    <t>mouwlengte in cm</t>
  </si>
  <si>
    <t>mouw-lengte</t>
  </si>
  <si>
    <t>knie-hoogte</t>
  </si>
  <si>
    <t>Mouwlengte 5001 vrouwen met leeftijd &gt; 18 jr.</t>
  </si>
  <si>
    <t>gem(lengte)</t>
  </si>
  <si>
    <t>sd(lengte)</t>
  </si>
  <si>
    <t>kniehoogte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</si>
</sst>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/>
    <xf numFmtId="0" fontId="0" fillId="7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 textRotation="90"/>
    </xf>
    <xf numFmtId="0" fontId="0" fillId="0" borderId="1" xfId="0" applyNumberFormat="1" applyBorder="1" applyAlignment="1">
      <alignment horizont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6" borderId="0" xfId="0" applyFont="1" applyFill="1" applyAlignment="1">
      <alignment horizontal="center" vertical="center" textRotation="90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Lengtes van 5001 vrouwen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relatieve frequentie</c:v>
          </c:tx>
          <c:spPr>
            <a:solidFill>
              <a:srgbClr val="FF0000"/>
            </a:solidFill>
            <a:effectLst/>
          </c:spPr>
          <c:invertIfNegative val="0"/>
          <c:cat>
            <c:numRef>
              <c:f>'lengte en gewicht'!$A$5:$A$54</c:f>
              <c:numCache>
                <c:formatCode>General</c:formatCode>
                <c:ptCount val="50"/>
                <c:pt idx="0">
                  <c:v>138</c:v>
                </c:pt>
                <c:pt idx="1">
                  <c:v>139</c:v>
                </c:pt>
                <c:pt idx="2">
                  <c:v>140</c:v>
                </c:pt>
                <c:pt idx="3">
                  <c:v>141</c:v>
                </c:pt>
                <c:pt idx="4">
                  <c:v>142</c:v>
                </c:pt>
                <c:pt idx="5">
                  <c:v>143</c:v>
                </c:pt>
                <c:pt idx="6">
                  <c:v>144</c:v>
                </c:pt>
                <c:pt idx="7">
                  <c:v>145</c:v>
                </c:pt>
                <c:pt idx="8">
                  <c:v>146</c:v>
                </c:pt>
                <c:pt idx="9">
                  <c:v>147</c:v>
                </c:pt>
                <c:pt idx="10">
                  <c:v>148</c:v>
                </c:pt>
                <c:pt idx="11">
                  <c:v>149</c:v>
                </c:pt>
                <c:pt idx="12">
                  <c:v>150</c:v>
                </c:pt>
                <c:pt idx="13">
                  <c:v>151</c:v>
                </c:pt>
                <c:pt idx="14">
                  <c:v>152</c:v>
                </c:pt>
                <c:pt idx="15">
                  <c:v>153</c:v>
                </c:pt>
                <c:pt idx="16">
                  <c:v>154</c:v>
                </c:pt>
                <c:pt idx="17">
                  <c:v>155</c:v>
                </c:pt>
                <c:pt idx="18">
                  <c:v>156</c:v>
                </c:pt>
                <c:pt idx="19">
                  <c:v>157</c:v>
                </c:pt>
                <c:pt idx="20">
                  <c:v>158</c:v>
                </c:pt>
                <c:pt idx="21">
                  <c:v>159</c:v>
                </c:pt>
                <c:pt idx="22">
                  <c:v>160</c:v>
                </c:pt>
                <c:pt idx="23">
                  <c:v>161</c:v>
                </c:pt>
                <c:pt idx="24">
                  <c:v>162</c:v>
                </c:pt>
                <c:pt idx="25">
                  <c:v>163</c:v>
                </c:pt>
                <c:pt idx="26">
                  <c:v>164</c:v>
                </c:pt>
                <c:pt idx="27">
                  <c:v>165</c:v>
                </c:pt>
                <c:pt idx="28">
                  <c:v>166</c:v>
                </c:pt>
                <c:pt idx="29">
                  <c:v>167</c:v>
                </c:pt>
                <c:pt idx="30">
                  <c:v>168</c:v>
                </c:pt>
                <c:pt idx="31">
                  <c:v>169</c:v>
                </c:pt>
                <c:pt idx="32">
                  <c:v>170</c:v>
                </c:pt>
                <c:pt idx="33">
                  <c:v>171</c:v>
                </c:pt>
                <c:pt idx="34">
                  <c:v>172</c:v>
                </c:pt>
                <c:pt idx="35">
                  <c:v>173</c:v>
                </c:pt>
                <c:pt idx="36">
                  <c:v>174</c:v>
                </c:pt>
                <c:pt idx="37">
                  <c:v>175</c:v>
                </c:pt>
                <c:pt idx="38">
                  <c:v>176</c:v>
                </c:pt>
                <c:pt idx="39">
                  <c:v>177</c:v>
                </c:pt>
                <c:pt idx="40">
                  <c:v>178</c:v>
                </c:pt>
                <c:pt idx="41">
                  <c:v>179</c:v>
                </c:pt>
                <c:pt idx="42">
                  <c:v>180</c:v>
                </c:pt>
                <c:pt idx="43">
                  <c:v>181</c:v>
                </c:pt>
                <c:pt idx="44">
                  <c:v>182</c:v>
                </c:pt>
                <c:pt idx="45">
                  <c:v>183</c:v>
                </c:pt>
                <c:pt idx="46">
                  <c:v>184</c:v>
                </c:pt>
                <c:pt idx="47">
                  <c:v>185</c:v>
                </c:pt>
                <c:pt idx="48">
                  <c:v>186</c:v>
                </c:pt>
                <c:pt idx="49">
                  <c:v>187</c:v>
                </c:pt>
              </c:numCache>
            </c:numRef>
          </c:cat>
          <c:val>
            <c:numRef>
              <c:f>'lengte en gewicht'!$F$5:$F$54</c:f>
              <c:numCache>
                <c:formatCode>0.0</c:formatCode>
                <c:ptCount val="50"/>
                <c:pt idx="0">
                  <c:v>0</c:v>
                </c:pt>
                <c:pt idx="1">
                  <c:v>1.9996000799840031E-2</c:v>
                </c:pt>
                <c:pt idx="2">
                  <c:v>1.9996000799840031E-2</c:v>
                </c:pt>
                <c:pt idx="3">
                  <c:v>7.9984003199360124E-2</c:v>
                </c:pt>
                <c:pt idx="4">
                  <c:v>5.9988002399520089E-2</c:v>
                </c:pt>
                <c:pt idx="5">
                  <c:v>3.9992001599680062E-2</c:v>
                </c:pt>
                <c:pt idx="6">
                  <c:v>0.15996800639872025</c:v>
                </c:pt>
                <c:pt idx="7">
                  <c:v>7.9984003199360124E-2</c:v>
                </c:pt>
                <c:pt idx="8">
                  <c:v>0.33993201359728054</c:v>
                </c:pt>
                <c:pt idx="9">
                  <c:v>0.35992801439712058</c:v>
                </c:pt>
                <c:pt idx="10">
                  <c:v>0.63987202559488099</c:v>
                </c:pt>
                <c:pt idx="11">
                  <c:v>1.0197960407918416</c:v>
                </c:pt>
                <c:pt idx="12">
                  <c:v>1.0797840431913617</c:v>
                </c:pt>
                <c:pt idx="13">
                  <c:v>1.4197160567886422</c:v>
                </c:pt>
                <c:pt idx="14">
                  <c:v>1.5596880623875224</c:v>
                </c:pt>
                <c:pt idx="15">
                  <c:v>2.299540091981604</c:v>
                </c:pt>
                <c:pt idx="16">
                  <c:v>2.9794041191761647</c:v>
                </c:pt>
                <c:pt idx="17">
                  <c:v>3.3993201359728054</c:v>
                </c:pt>
                <c:pt idx="18">
                  <c:v>4.1591681663667268</c:v>
                </c:pt>
                <c:pt idx="19">
                  <c:v>4.1591681663667268</c:v>
                </c:pt>
                <c:pt idx="20">
                  <c:v>4.6190761847630473</c:v>
                </c:pt>
                <c:pt idx="21">
                  <c:v>6.0187962407518496</c:v>
                </c:pt>
                <c:pt idx="22">
                  <c:v>6.0387922415516897</c:v>
                </c:pt>
                <c:pt idx="23">
                  <c:v>6.4187162567486507</c:v>
                </c:pt>
                <c:pt idx="24">
                  <c:v>6.2587482503499299</c:v>
                </c:pt>
                <c:pt idx="25">
                  <c:v>5.7988402319536094</c:v>
                </c:pt>
                <c:pt idx="26">
                  <c:v>5.8788242351529689</c:v>
                </c:pt>
                <c:pt idx="27">
                  <c:v>5.8188362327534495</c:v>
                </c:pt>
                <c:pt idx="28">
                  <c:v>5.2189562087582484</c:v>
                </c:pt>
                <c:pt idx="29">
                  <c:v>4.4391121775644873</c:v>
                </c:pt>
                <c:pt idx="30">
                  <c:v>3.6792641471705663</c:v>
                </c:pt>
                <c:pt idx="31">
                  <c:v>3.1393721255748854</c:v>
                </c:pt>
                <c:pt idx="32">
                  <c:v>3.3393321335732855</c:v>
                </c:pt>
                <c:pt idx="33">
                  <c:v>2.1795640871825634</c:v>
                </c:pt>
                <c:pt idx="34">
                  <c:v>1.7196560687862426</c:v>
                </c:pt>
                <c:pt idx="35">
                  <c:v>1.2997400519896021</c:v>
                </c:pt>
                <c:pt idx="36">
                  <c:v>1.239752049590082</c:v>
                </c:pt>
                <c:pt idx="37">
                  <c:v>0.57988402319536092</c:v>
                </c:pt>
                <c:pt idx="38">
                  <c:v>0.97980403919216164</c:v>
                </c:pt>
                <c:pt idx="39">
                  <c:v>0.55988802239552093</c:v>
                </c:pt>
                <c:pt idx="40">
                  <c:v>0.33993201359728054</c:v>
                </c:pt>
                <c:pt idx="41">
                  <c:v>9.9980003999200165E-2</c:v>
                </c:pt>
                <c:pt idx="42">
                  <c:v>0.19996000799840033</c:v>
                </c:pt>
                <c:pt idx="43">
                  <c:v>0.11997600479904018</c:v>
                </c:pt>
                <c:pt idx="44">
                  <c:v>5.9988002399520089E-2</c:v>
                </c:pt>
                <c:pt idx="45">
                  <c:v>1.9996000799840031E-2</c:v>
                </c:pt>
                <c:pt idx="46">
                  <c:v>3.9992001599680062E-2</c:v>
                </c:pt>
                <c:pt idx="47">
                  <c:v>0</c:v>
                </c:pt>
                <c:pt idx="48">
                  <c:v>1.9996000799840031E-2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51267584"/>
        <c:axId val="151298432"/>
      </c:barChart>
      <c:catAx>
        <c:axId val="1512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lengte in cm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298432"/>
        <c:crosses val="autoZero"/>
        <c:auto val="1"/>
        <c:lblAlgn val="ctr"/>
        <c:lblOffset val="100"/>
        <c:noMultiLvlLbl val="0"/>
      </c:catAx>
      <c:valAx>
        <c:axId val="151298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51267584"/>
        <c:crosses val="autoZero"/>
        <c:crossBetween val="between"/>
      </c:valAx>
      <c:spPr>
        <a:solidFill>
          <a:srgbClr val="FFFF99"/>
        </a:solidFill>
      </c:spPr>
    </c:plotArea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Lengtes van 5001 vrouwen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6630732787927974E-2"/>
          <c:y val="0.10355654141644435"/>
          <c:w val="0.93804893295023362"/>
          <c:h val="0.74722828225254823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'lengte en gewicht'!$A$5:$A$54</c:f>
              <c:numCache>
                <c:formatCode>General</c:formatCode>
                <c:ptCount val="50"/>
                <c:pt idx="0">
                  <c:v>138</c:v>
                </c:pt>
                <c:pt idx="1">
                  <c:v>139</c:v>
                </c:pt>
                <c:pt idx="2">
                  <c:v>140</c:v>
                </c:pt>
                <c:pt idx="3">
                  <c:v>141</c:v>
                </c:pt>
                <c:pt idx="4">
                  <c:v>142</c:v>
                </c:pt>
                <c:pt idx="5">
                  <c:v>143</c:v>
                </c:pt>
                <c:pt idx="6">
                  <c:v>144</c:v>
                </c:pt>
                <c:pt idx="7">
                  <c:v>145</c:v>
                </c:pt>
                <c:pt idx="8">
                  <c:v>146</c:v>
                </c:pt>
                <c:pt idx="9">
                  <c:v>147</c:v>
                </c:pt>
                <c:pt idx="10">
                  <c:v>148</c:v>
                </c:pt>
                <c:pt idx="11">
                  <c:v>149</c:v>
                </c:pt>
                <c:pt idx="12">
                  <c:v>150</c:v>
                </c:pt>
                <c:pt idx="13">
                  <c:v>151</c:v>
                </c:pt>
                <c:pt idx="14">
                  <c:v>152</c:v>
                </c:pt>
                <c:pt idx="15">
                  <c:v>153</c:v>
                </c:pt>
                <c:pt idx="16">
                  <c:v>154</c:v>
                </c:pt>
                <c:pt idx="17">
                  <c:v>155</c:v>
                </c:pt>
                <c:pt idx="18">
                  <c:v>156</c:v>
                </c:pt>
                <c:pt idx="19">
                  <c:v>157</c:v>
                </c:pt>
                <c:pt idx="20">
                  <c:v>158</c:v>
                </c:pt>
                <c:pt idx="21">
                  <c:v>159</c:v>
                </c:pt>
                <c:pt idx="22">
                  <c:v>160</c:v>
                </c:pt>
                <c:pt idx="23">
                  <c:v>161</c:v>
                </c:pt>
                <c:pt idx="24">
                  <c:v>162</c:v>
                </c:pt>
                <c:pt idx="25">
                  <c:v>163</c:v>
                </c:pt>
                <c:pt idx="26">
                  <c:v>164</c:v>
                </c:pt>
                <c:pt idx="27">
                  <c:v>165</c:v>
                </c:pt>
                <c:pt idx="28">
                  <c:v>166</c:v>
                </c:pt>
                <c:pt idx="29">
                  <c:v>167</c:v>
                </c:pt>
                <c:pt idx="30">
                  <c:v>168</c:v>
                </c:pt>
                <c:pt idx="31">
                  <c:v>169</c:v>
                </c:pt>
                <c:pt idx="32">
                  <c:v>170</c:v>
                </c:pt>
                <c:pt idx="33">
                  <c:v>171</c:v>
                </c:pt>
                <c:pt idx="34">
                  <c:v>172</c:v>
                </c:pt>
                <c:pt idx="35">
                  <c:v>173</c:v>
                </c:pt>
                <c:pt idx="36">
                  <c:v>174</c:v>
                </c:pt>
                <c:pt idx="37">
                  <c:v>175</c:v>
                </c:pt>
                <c:pt idx="38">
                  <c:v>176</c:v>
                </c:pt>
                <c:pt idx="39">
                  <c:v>177</c:v>
                </c:pt>
                <c:pt idx="40">
                  <c:v>178</c:v>
                </c:pt>
                <c:pt idx="41">
                  <c:v>179</c:v>
                </c:pt>
                <c:pt idx="42">
                  <c:v>180</c:v>
                </c:pt>
                <c:pt idx="43">
                  <c:v>181</c:v>
                </c:pt>
                <c:pt idx="44">
                  <c:v>182</c:v>
                </c:pt>
                <c:pt idx="45">
                  <c:v>183</c:v>
                </c:pt>
                <c:pt idx="46">
                  <c:v>184</c:v>
                </c:pt>
                <c:pt idx="47">
                  <c:v>185</c:v>
                </c:pt>
                <c:pt idx="48">
                  <c:v>186</c:v>
                </c:pt>
                <c:pt idx="49">
                  <c:v>187</c:v>
                </c:pt>
              </c:numCache>
            </c:numRef>
          </c:xVal>
          <c:yVal>
            <c:numRef>
              <c:f>'lengte en gewicht'!$E$5:$E$54</c:f>
              <c:numCache>
                <c:formatCode>General</c:formatCode>
                <c:ptCount val="50"/>
                <c:pt idx="0">
                  <c:v>6.6460451768161072E-5</c:v>
                </c:pt>
                <c:pt idx="1">
                  <c:v>1.1586487957880688E-4</c:v>
                </c:pt>
                <c:pt idx="2">
                  <c:v>1.9728403667414171E-4</c:v>
                </c:pt>
                <c:pt idx="3">
                  <c:v>3.280829655757553E-4</c:v>
                </c:pt>
                <c:pt idx="4">
                  <c:v>5.3287705902042501E-4</c:v>
                </c:pt>
                <c:pt idx="5">
                  <c:v>8.4532160903774375E-4</c:v>
                </c:pt>
                <c:pt idx="6">
                  <c:v>1.3096900368630359E-3</c:v>
                </c:pt>
                <c:pt idx="7">
                  <c:v>1.9818312942798105E-3</c:v>
                </c:pt>
                <c:pt idx="8">
                  <c:v>2.9289802650251306E-3</c:v>
                </c:pt>
                <c:pt idx="9">
                  <c:v>4.2278329050200944E-3</c:v>
                </c:pt>
                <c:pt idx="10">
                  <c:v>5.9603366345447224E-3</c:v>
                </c:pt>
                <c:pt idx="11">
                  <c:v>8.2068287070039738E-3</c:v>
                </c:pt>
                <c:pt idx="12">
                  <c:v>1.1036504743367592E-2</c:v>
                </c:pt>
                <c:pt idx="13">
                  <c:v>1.4495705097544137E-2</c:v>
                </c:pt>
                <c:pt idx="14">
                  <c:v>1.8595109552009794E-2</c:v>
                </c:pt>
                <c:pt idx="15">
                  <c:v>2.3297522670249905E-2</c:v>
                </c:pt>
                <c:pt idx="16">
                  <c:v>2.8508367598590493E-2</c:v>
                </c:pt>
                <c:pt idx="17">
                  <c:v>3.407113197076557E-2</c:v>
                </c:pt>
                <c:pt idx="18">
                  <c:v>3.9769706023580292E-2</c:v>
                </c:pt>
                <c:pt idx="19">
                  <c:v>4.5338777331103169E-2</c:v>
                </c:pt>
                <c:pt idx="20">
                  <c:v>5.0482265090382679E-2</c:v>
                </c:pt>
                <c:pt idx="21">
                  <c:v>5.489837220873952E-2</c:v>
                </c:pt>
                <c:pt idx="22">
                  <c:v>5.8308478238474938E-2</c:v>
                </c:pt>
                <c:pt idx="23">
                  <c:v>6.0486095714834917E-2</c:v>
                </c:pt>
                <c:pt idx="24">
                  <c:v>6.1281728020609563E-2</c:v>
                </c:pt>
                <c:pt idx="25">
                  <c:v>6.063984173034101E-2</c:v>
                </c:pt>
                <c:pt idx="26">
                  <c:v>5.8605276684723324E-2</c:v>
                </c:pt>
                <c:pt idx="27">
                  <c:v>5.5318065936499544E-2</c:v>
                </c:pt>
                <c:pt idx="28">
                  <c:v>5.0997496879765472E-2</c:v>
                </c:pt>
                <c:pt idx="29">
                  <c:v>4.591793383505479E-2</c:v>
                </c:pt>
                <c:pt idx="30">
                  <c:v>4.0380102891686691E-2</c:v>
                </c:pt>
                <c:pt idx="31">
                  <c:v>3.4681998089075926E-2</c:v>
                </c:pt>
                <c:pt idx="32">
                  <c:v>2.9093261071239971E-2</c:v>
                </c:pt>
                <c:pt idx="33">
                  <c:v>2.3835941110892978E-2</c:v>
                </c:pt>
                <c:pt idx="34">
                  <c:v>1.9073210807207447E-2</c:v>
                </c:pt>
                <c:pt idx="35">
                  <c:v>1.4906199155686285E-2</c:v>
                </c:pt>
                <c:pt idx="36">
                  <c:v>1.1377887499861409E-2</c:v>
                </c:pt>
                <c:pt idx="37">
                  <c:v>8.482189225323393E-3</c:v>
                </c:pt>
                <c:pt idx="38">
                  <c:v>6.1759800371771739E-3</c:v>
                </c:pt>
                <c:pt idx="39">
                  <c:v>4.3919300632083305E-3</c:v>
                </c:pt>
                <c:pt idx="40">
                  <c:v>3.0503983232317202E-3</c:v>
                </c:pt>
                <c:pt idx="41">
                  <c:v>2.0692325273721835E-3</c:v>
                </c:pt>
                <c:pt idx="42">
                  <c:v>1.3709248392056409E-3</c:v>
                </c:pt>
                <c:pt idx="43">
                  <c:v>8.8709391319465871E-4</c:v>
                </c:pt>
                <c:pt idx="44">
                  <c:v>5.606310651789405E-4</c:v>
                </c:pt>
                <c:pt idx="45">
                  <c:v>3.4604798421261629E-4</c:v>
                </c:pt>
                <c:pt idx="46">
                  <c:v>2.0861575027292554E-4</c:v>
                </c:pt>
                <c:pt idx="47">
                  <c:v>1.2283141925165247E-4</c:v>
                </c:pt>
                <c:pt idx="48">
                  <c:v>7.0635569524443695E-5</c:v>
                </c:pt>
                <c:pt idx="49">
                  <c:v>3.9672451497489944E-5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59584"/>
        <c:axId val="151861504"/>
      </c:scatterChart>
      <c:valAx>
        <c:axId val="151859584"/>
        <c:scaling>
          <c:orientation val="minMax"/>
          <c:max val="188"/>
          <c:min val="13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lengte in cm</a:t>
                </a:r>
              </a:p>
            </c:rich>
          </c:tx>
          <c:layout>
            <c:manualLayout>
              <c:xMode val="edge"/>
              <c:yMode val="edge"/>
              <c:x val="0.47491007391485535"/>
              <c:y val="0.915236452942964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l-NL"/>
          </a:p>
        </c:txPr>
        <c:crossAx val="151861504"/>
        <c:crosses val="autoZero"/>
        <c:crossBetween val="midCat"/>
        <c:majorUnit val="1"/>
      </c:valAx>
      <c:valAx>
        <c:axId val="15186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8595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lengte 5001 vrouwen</a:t>
            </a:r>
          </a:p>
        </c:rich>
      </c:tx>
      <c:layout>
        <c:manualLayout>
          <c:xMode val="edge"/>
          <c:yMode val="edge"/>
          <c:x val="0.44501466275659823"/>
          <c:y val="3.0674907885408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84750733137828E-2"/>
          <c:y val="0.1492845517089878"/>
          <c:w val="0.92375366568914952"/>
          <c:h val="0.71370285680050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numRef>
              <c:f>'lengte-gewicht'!$B$6:$B$22</c:f>
              <c:numCache>
                <c:formatCode>General</c:formatCode>
                <c:ptCount val="17"/>
                <c:pt idx="0">
                  <c:v>186</c:v>
                </c:pt>
                <c:pt idx="1">
                  <c:v>183</c:v>
                </c:pt>
                <c:pt idx="2">
                  <c:v>180</c:v>
                </c:pt>
                <c:pt idx="3">
                  <c:v>177</c:v>
                </c:pt>
                <c:pt idx="4">
                  <c:v>174</c:v>
                </c:pt>
                <c:pt idx="5">
                  <c:v>171</c:v>
                </c:pt>
                <c:pt idx="6">
                  <c:v>168</c:v>
                </c:pt>
                <c:pt idx="7">
                  <c:v>165</c:v>
                </c:pt>
                <c:pt idx="8">
                  <c:v>162</c:v>
                </c:pt>
                <c:pt idx="9">
                  <c:v>159</c:v>
                </c:pt>
                <c:pt idx="10">
                  <c:v>156</c:v>
                </c:pt>
                <c:pt idx="11">
                  <c:v>153</c:v>
                </c:pt>
                <c:pt idx="12">
                  <c:v>150</c:v>
                </c:pt>
                <c:pt idx="13">
                  <c:v>147</c:v>
                </c:pt>
                <c:pt idx="14">
                  <c:v>144</c:v>
                </c:pt>
                <c:pt idx="15">
                  <c:v>141</c:v>
                </c:pt>
                <c:pt idx="16">
                  <c:v>138</c:v>
                </c:pt>
              </c:numCache>
            </c:numRef>
          </c:cat>
          <c:val>
            <c:numRef>
              <c:f>'lengte-gewicht'!$AB$6:$AB$22</c:f>
              <c:numCache>
                <c:formatCode>General</c:formatCode>
                <c:ptCount val="17"/>
                <c:pt idx="0">
                  <c:v>1</c:v>
                </c:pt>
                <c:pt idx="1">
                  <c:v>6</c:v>
                </c:pt>
                <c:pt idx="2">
                  <c:v>21</c:v>
                </c:pt>
                <c:pt idx="3">
                  <c:v>94</c:v>
                </c:pt>
                <c:pt idx="4">
                  <c:v>156</c:v>
                </c:pt>
                <c:pt idx="5">
                  <c:v>362</c:v>
                </c:pt>
                <c:pt idx="6">
                  <c:v>563</c:v>
                </c:pt>
                <c:pt idx="7">
                  <c:v>846</c:v>
                </c:pt>
                <c:pt idx="8">
                  <c:v>924</c:v>
                </c:pt>
                <c:pt idx="9">
                  <c:v>834</c:v>
                </c:pt>
                <c:pt idx="10">
                  <c:v>586</c:v>
                </c:pt>
                <c:pt idx="11">
                  <c:v>342</c:v>
                </c:pt>
                <c:pt idx="12">
                  <c:v>176</c:v>
                </c:pt>
                <c:pt idx="13">
                  <c:v>67</c:v>
                </c:pt>
                <c:pt idx="14">
                  <c:v>14</c:v>
                </c:pt>
                <c:pt idx="15">
                  <c:v>8</c:v>
                </c:pt>
                <c:pt idx="1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918464"/>
        <c:axId val="151924736"/>
      </c:barChart>
      <c:catAx>
        <c:axId val="15191846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lengte in cm</a:t>
                </a:r>
              </a:p>
            </c:rich>
          </c:tx>
          <c:layout>
            <c:manualLayout>
              <c:xMode val="edge"/>
              <c:yMode val="edge"/>
              <c:x val="0.49266862170087977"/>
              <c:y val="0.924337224280307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192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92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1730205278592375E-2"/>
              <c:y val="0.441718673549881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1918464"/>
        <c:crosses val="max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Mouwlengte 5001 vrouwen</a:t>
            </a:r>
          </a:p>
        </c:rich>
      </c:tx>
      <c:layout>
        <c:manualLayout>
          <c:xMode val="edge"/>
          <c:yMode val="edge"/>
          <c:x val="0.37302573771746478"/>
          <c:y val="2.8680715113299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863568916812E-2"/>
          <c:y val="0.14531562324071542"/>
          <c:w val="0.89550478403182909"/>
          <c:h val="0.7227540208551371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'mouwlengte en kniehoogte'!$B$5:$B$27</c:f>
              <c:numCache>
                <c:formatCode>General</c:formatCode>
                <c:ptCount val="2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</c:numCache>
            </c:numRef>
          </c:cat>
          <c:val>
            <c:numRef>
              <c:f>'mouwlengte en kniehoogte'!$C$5:$C$27</c:f>
              <c:numCache>
                <c:formatCode>General</c:formatCode>
                <c:ptCount val="23"/>
                <c:pt idx="0">
                  <c:v>3</c:v>
                </c:pt>
                <c:pt idx="1">
                  <c:v>11</c:v>
                </c:pt>
                <c:pt idx="2">
                  <c:v>22</c:v>
                </c:pt>
                <c:pt idx="3">
                  <c:v>53</c:v>
                </c:pt>
                <c:pt idx="4">
                  <c:v>89</c:v>
                </c:pt>
                <c:pt idx="5">
                  <c:v>163</c:v>
                </c:pt>
                <c:pt idx="6">
                  <c:v>250</c:v>
                </c:pt>
                <c:pt idx="7">
                  <c:v>405</c:v>
                </c:pt>
                <c:pt idx="8">
                  <c:v>519</c:v>
                </c:pt>
                <c:pt idx="9">
                  <c:v>660</c:v>
                </c:pt>
                <c:pt idx="10">
                  <c:v>578</c:v>
                </c:pt>
                <c:pt idx="11">
                  <c:v>653</c:v>
                </c:pt>
                <c:pt idx="12">
                  <c:v>560</c:v>
                </c:pt>
                <c:pt idx="13">
                  <c:v>421</c:v>
                </c:pt>
                <c:pt idx="14">
                  <c:v>260</c:v>
                </c:pt>
                <c:pt idx="15">
                  <c:v>159</c:v>
                </c:pt>
                <c:pt idx="16">
                  <c:v>106</c:v>
                </c:pt>
                <c:pt idx="17">
                  <c:v>52</c:v>
                </c:pt>
                <c:pt idx="18">
                  <c:v>18</c:v>
                </c:pt>
                <c:pt idx="19">
                  <c:v>15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196608"/>
        <c:axId val="152198528"/>
      </c:barChart>
      <c:catAx>
        <c:axId val="15219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mouwlengte in cm</a:t>
                </a:r>
              </a:p>
            </c:rich>
          </c:tx>
          <c:layout>
            <c:manualLayout>
              <c:xMode val="edge"/>
              <c:yMode val="edge"/>
              <c:x val="0.46051060128638155"/>
              <c:y val="0.92734312199667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219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9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9441080793092626E-2"/>
              <c:y val="0.44168301274480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2196608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voetlengte 5001 vrouwen</a:t>
            </a:r>
          </a:p>
        </c:rich>
      </c:tx>
      <c:layout>
        <c:manualLayout>
          <c:xMode val="edge"/>
          <c:yMode val="edge"/>
          <c:x val="0.38106796116504854"/>
          <c:y val="2.8680715113299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3786407766989E-2"/>
          <c:y val="0.14531562324071542"/>
          <c:w val="0.87621359223300976"/>
          <c:h val="0.72275402085513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numRef>
              <c:f>'voetlengte-breedte'!$B$6:$B$24</c:f>
              <c:numCache>
                <c:formatCode>General</c:formatCode>
                <c:ptCount val="19"/>
                <c:pt idx="0">
                  <c:v>58</c:v>
                </c:pt>
                <c:pt idx="1">
                  <c:v>57</c:v>
                </c:pt>
                <c:pt idx="2">
                  <c:v>56</c:v>
                </c:pt>
                <c:pt idx="3">
                  <c:v>55</c:v>
                </c:pt>
                <c:pt idx="4">
                  <c:v>54</c:v>
                </c:pt>
                <c:pt idx="5">
                  <c:v>53</c:v>
                </c:pt>
                <c:pt idx="6">
                  <c:v>52</c:v>
                </c:pt>
                <c:pt idx="7">
                  <c:v>51</c:v>
                </c:pt>
                <c:pt idx="8">
                  <c:v>50</c:v>
                </c:pt>
                <c:pt idx="9">
                  <c:v>49</c:v>
                </c:pt>
                <c:pt idx="10">
                  <c:v>48</c:v>
                </c:pt>
                <c:pt idx="11">
                  <c:v>47</c:v>
                </c:pt>
                <c:pt idx="12">
                  <c:v>46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42</c:v>
                </c:pt>
                <c:pt idx="17">
                  <c:v>41</c:v>
                </c:pt>
                <c:pt idx="18">
                  <c:v>40</c:v>
                </c:pt>
              </c:numCache>
            </c:numRef>
          </c:cat>
          <c:val>
            <c:numRef>
              <c:f>'voetlengte-breedte'!$M$6:$M$24</c:f>
              <c:numCache>
                <c:formatCode>General</c:formatCode>
                <c:ptCount val="19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76</c:v>
                </c:pt>
                <c:pt idx="5">
                  <c:v>179</c:v>
                </c:pt>
                <c:pt idx="6">
                  <c:v>303</c:v>
                </c:pt>
                <c:pt idx="7">
                  <c:v>532</c:v>
                </c:pt>
                <c:pt idx="8">
                  <c:v>848</c:v>
                </c:pt>
                <c:pt idx="9">
                  <c:v>968</c:v>
                </c:pt>
                <c:pt idx="10">
                  <c:v>718</c:v>
                </c:pt>
                <c:pt idx="11">
                  <c:v>582</c:v>
                </c:pt>
                <c:pt idx="12">
                  <c:v>419</c:v>
                </c:pt>
                <c:pt idx="13">
                  <c:v>213</c:v>
                </c:pt>
                <c:pt idx="14">
                  <c:v>68</c:v>
                </c:pt>
                <c:pt idx="15">
                  <c:v>33</c:v>
                </c:pt>
                <c:pt idx="16">
                  <c:v>11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290048"/>
        <c:axId val="152291968"/>
      </c:barChart>
      <c:catAx>
        <c:axId val="15229004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voetlengte in 1/2 cm</a:t>
                </a:r>
              </a:p>
            </c:rich>
          </c:tx>
          <c:layout>
            <c:manualLayout>
              <c:xMode val="edge"/>
              <c:yMode val="edge"/>
              <c:x val="0.45388349514563109"/>
              <c:y val="0.92734312199667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229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29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9417475728155338E-2"/>
              <c:y val="0.44168301274480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2290048"/>
        <c:crosses val="max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292100</xdr:colOff>
      <xdr:row>25</xdr:row>
      <xdr:rowOff>12700</xdr:rowOff>
    </xdr:from>
    <xdr:to>
      <xdr:col>26</xdr:col>
      <xdr:colOff>533400</xdr:colOff>
      <xdr:row>48</xdr:row>
      <xdr:rowOff>152400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279400</xdr:colOff>
      <xdr:row>0</xdr:row>
      <xdr:rowOff>203200</xdr:rowOff>
    </xdr:from>
    <xdr:to>
      <xdr:col>26</xdr:col>
      <xdr:colOff>254000</xdr:colOff>
      <xdr:row>23</xdr:row>
      <xdr:rowOff>12699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</xdr:rowOff>
    </xdr:from>
    <xdr:to>
      <xdr:col>32</xdr:col>
      <xdr:colOff>438150</xdr:colOff>
      <xdr:row>52</xdr:row>
      <xdr:rowOff>133350</xdr:rowOff>
    </xdr:to>
    <xdr:graphicFrame macro="">
      <xdr:nvGraphicFramePr>
        <xdr:cNvPr id="307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9525</xdr:rowOff>
    </xdr:from>
    <xdr:to>
      <xdr:col>19</xdr:col>
      <xdr:colOff>361950</xdr:colOff>
      <xdr:row>28</xdr:row>
      <xdr:rowOff>123825</xdr:rowOff>
    </xdr:to>
    <xdr:graphicFrame macro="">
      <xdr:nvGraphicFramePr>
        <xdr:cNvPr id="5124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9525</xdr:rowOff>
    </xdr:from>
    <xdr:to>
      <xdr:col>26</xdr:col>
      <xdr:colOff>495300</xdr:colOff>
      <xdr:row>29</xdr:row>
      <xdr:rowOff>123825</xdr:rowOff>
    </xdr:to>
    <xdr:graphicFrame macro="">
      <xdr:nvGraphicFramePr>
        <xdr:cNvPr id="2049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="75" workbookViewId="0">
      <selection activeCell="AE36" sqref="AE36"/>
    </sheetView>
  </sheetViews>
  <sheetFormatPr defaultRowHeight="12.75" x14ac:dyDescent="0.2"/>
  <cols>
    <col min="1" max="1" width="11.5703125" customWidth="1"/>
    <col min="2" max="6" width="11.42578125" customWidth="1"/>
    <col min="7" max="7" width="3.42578125" customWidth="1"/>
    <col min="8" max="8" width="12.28515625" customWidth="1"/>
    <col min="9" max="9" width="11.85546875" customWidth="1"/>
  </cols>
  <sheetData>
    <row r="1" spans="1:9" s="2" customFormat="1" ht="20.25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s="3" customFormat="1" ht="15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s="3" customFormat="1" ht="15.75" x14ac:dyDescent="0.25">
      <c r="A3" s="6" t="s">
        <v>4</v>
      </c>
      <c r="B3" s="6"/>
      <c r="C3" s="6"/>
      <c r="D3" s="6"/>
      <c r="E3" s="6"/>
      <c r="F3" s="6"/>
      <c r="G3" s="6"/>
      <c r="H3" s="6"/>
      <c r="I3" s="6"/>
    </row>
    <row r="4" spans="1:9" ht="25.5" x14ac:dyDescent="0.2">
      <c r="A4" s="8" t="s">
        <v>2</v>
      </c>
      <c r="B4" s="9" t="s">
        <v>3</v>
      </c>
      <c r="C4" s="28"/>
      <c r="D4" s="28"/>
      <c r="E4" s="28"/>
      <c r="F4" s="28"/>
      <c r="H4" s="8" t="s">
        <v>5</v>
      </c>
      <c r="I4" s="9" t="s">
        <v>3</v>
      </c>
    </row>
    <row r="5" spans="1:9" x14ac:dyDescent="0.2">
      <c r="A5" s="7">
        <v>138</v>
      </c>
      <c r="B5" s="19">
        <v>0</v>
      </c>
      <c r="C5" s="19">
        <f>A5*B5</f>
        <v>0</v>
      </c>
      <c r="D5" s="19">
        <f>(A5-$B$58)^2*B5</f>
        <v>0</v>
      </c>
      <c r="E5" s="19">
        <f>_xlfn.NORM.DIST(A5,$B$58,$B$59,0)</f>
        <v>6.6460451768161072E-5</v>
      </c>
      <c r="F5" s="29">
        <f>B5/$B$55*100</f>
        <v>0</v>
      </c>
      <c r="H5" s="7">
        <v>41</v>
      </c>
      <c r="I5" s="7">
        <v>3</v>
      </c>
    </row>
    <row r="6" spans="1:9" x14ac:dyDescent="0.2">
      <c r="A6" s="7">
        <v>139</v>
      </c>
      <c r="B6" s="19">
        <v>1</v>
      </c>
      <c r="C6" s="19">
        <f t="shared" ref="C6:C54" si="0">A6*B6</f>
        <v>139</v>
      </c>
      <c r="D6" s="19">
        <f t="shared" ref="D6:D54" si="1">(A6-$B$58)^2*B6</f>
        <v>531.47719842154333</v>
      </c>
      <c r="E6" s="19">
        <f t="shared" ref="E6:E54" si="2">_xlfn.NORM.DIST(A6,$B$58,$B$59,0)</f>
        <v>1.1586487957880688E-4</v>
      </c>
      <c r="F6" s="29">
        <f t="shared" ref="F6:F55" si="3">B6/$B$55*100</f>
        <v>1.9996000799840031E-2</v>
      </c>
      <c r="H6" s="7">
        <v>42</v>
      </c>
      <c r="I6" s="7">
        <v>0</v>
      </c>
    </row>
    <row r="7" spans="1:9" x14ac:dyDescent="0.2">
      <c r="A7" s="7">
        <v>140</v>
      </c>
      <c r="B7" s="19">
        <v>1</v>
      </c>
      <c r="C7" s="19">
        <f t="shared" si="0"/>
        <v>140</v>
      </c>
      <c r="D7" s="19">
        <f t="shared" si="1"/>
        <v>486.36961993724015</v>
      </c>
      <c r="E7" s="19">
        <f t="shared" si="2"/>
        <v>1.9728403667414171E-4</v>
      </c>
      <c r="F7" s="29">
        <f t="shared" si="3"/>
        <v>1.9996000799840031E-2</v>
      </c>
      <c r="H7" s="7">
        <v>43</v>
      </c>
      <c r="I7" s="7">
        <v>4</v>
      </c>
    </row>
    <row r="8" spans="1:9" x14ac:dyDescent="0.2">
      <c r="A8" s="7">
        <v>141</v>
      </c>
      <c r="B8" s="19">
        <v>4</v>
      </c>
      <c r="C8" s="19">
        <f t="shared" si="0"/>
        <v>564</v>
      </c>
      <c r="D8" s="19">
        <f t="shared" si="1"/>
        <v>1773.048165811748</v>
      </c>
      <c r="E8" s="19">
        <f t="shared" si="2"/>
        <v>3.280829655757553E-4</v>
      </c>
      <c r="F8" s="29">
        <f t="shared" si="3"/>
        <v>7.9984003199360124E-2</v>
      </c>
      <c r="H8" s="7">
        <v>44</v>
      </c>
      <c r="I8" s="7">
        <v>2</v>
      </c>
    </row>
    <row r="9" spans="1:9" x14ac:dyDescent="0.2">
      <c r="A9" s="7">
        <v>142</v>
      </c>
      <c r="B9" s="19">
        <v>3</v>
      </c>
      <c r="C9" s="19">
        <f t="shared" si="0"/>
        <v>426</v>
      </c>
      <c r="D9" s="19">
        <f t="shared" si="1"/>
        <v>1206.4633889059016</v>
      </c>
      <c r="E9" s="19">
        <f t="shared" si="2"/>
        <v>5.3287705902042501E-4</v>
      </c>
      <c r="F9" s="29">
        <f t="shared" si="3"/>
        <v>5.9988002399520089E-2</v>
      </c>
      <c r="H9" s="7">
        <v>45</v>
      </c>
      <c r="I9" s="7">
        <v>4</v>
      </c>
    </row>
    <row r="10" spans="1:9" x14ac:dyDescent="0.2">
      <c r="A10" s="7">
        <v>143</v>
      </c>
      <c r="B10" s="19">
        <v>2</v>
      </c>
      <c r="C10" s="19">
        <f t="shared" si="0"/>
        <v>286</v>
      </c>
      <c r="D10" s="19">
        <f t="shared" si="1"/>
        <v>726.09376896866149</v>
      </c>
      <c r="E10" s="19">
        <f t="shared" si="2"/>
        <v>8.4532160903774375E-4</v>
      </c>
      <c r="F10" s="29">
        <f t="shared" si="3"/>
        <v>3.9992001599680062E-2</v>
      </c>
      <c r="H10" s="7">
        <v>46</v>
      </c>
      <c r="I10" s="7">
        <v>21</v>
      </c>
    </row>
    <row r="11" spans="1:9" x14ac:dyDescent="0.2">
      <c r="A11" s="7">
        <v>144</v>
      </c>
      <c r="B11" s="19">
        <v>8</v>
      </c>
      <c r="C11" s="19">
        <f t="shared" si="0"/>
        <v>1152</v>
      </c>
      <c r="D11" s="19">
        <f t="shared" si="1"/>
        <v>2607.5144480002209</v>
      </c>
      <c r="E11" s="19">
        <f t="shared" si="2"/>
        <v>1.3096900368630359E-3</v>
      </c>
      <c r="F11" s="29">
        <f t="shared" si="3"/>
        <v>0.15996800639872025</v>
      </c>
      <c r="H11" s="7">
        <v>47</v>
      </c>
      <c r="I11" s="7">
        <v>19</v>
      </c>
    </row>
    <row r="12" spans="1:9" x14ac:dyDescent="0.2">
      <c r="A12" s="7">
        <v>145</v>
      </c>
      <c r="B12" s="19">
        <v>4</v>
      </c>
      <c r="C12" s="19">
        <f t="shared" si="0"/>
        <v>580</v>
      </c>
      <c r="D12" s="19">
        <f t="shared" si="1"/>
        <v>1163.3269100628979</v>
      </c>
      <c r="E12" s="19">
        <f t="shared" si="2"/>
        <v>1.9818312942798105E-3</v>
      </c>
      <c r="F12" s="29">
        <f t="shared" si="3"/>
        <v>7.9984003199360124E-2</v>
      </c>
      <c r="H12" s="7">
        <v>48</v>
      </c>
      <c r="I12" s="7">
        <v>26</v>
      </c>
    </row>
    <row r="13" spans="1:9" x14ac:dyDescent="0.2">
      <c r="A13" s="7">
        <v>146</v>
      </c>
      <c r="B13" s="19">
        <v>17</v>
      </c>
      <c r="C13" s="19">
        <f t="shared" si="0"/>
        <v>2482</v>
      </c>
      <c r="D13" s="19">
        <f t="shared" si="1"/>
        <v>4381.3105335341625</v>
      </c>
      <c r="E13" s="19">
        <f t="shared" si="2"/>
        <v>2.9289802650251306E-3</v>
      </c>
      <c r="F13" s="29">
        <f t="shared" si="3"/>
        <v>0.33993201359728054</v>
      </c>
      <c r="H13" s="7">
        <v>49</v>
      </c>
      <c r="I13" s="7">
        <v>41</v>
      </c>
    </row>
    <row r="14" spans="1:9" x14ac:dyDescent="0.2">
      <c r="A14" s="7">
        <v>147</v>
      </c>
      <c r="B14" s="19">
        <v>18</v>
      </c>
      <c r="C14" s="19">
        <f t="shared" si="0"/>
        <v>2646</v>
      </c>
      <c r="D14" s="19">
        <f t="shared" si="1"/>
        <v>4079.0982698481284</v>
      </c>
      <c r="E14" s="19">
        <f t="shared" si="2"/>
        <v>4.2278329050200944E-3</v>
      </c>
      <c r="F14" s="29">
        <f t="shared" si="3"/>
        <v>0.35992801439712058</v>
      </c>
      <c r="H14" s="7">
        <v>50</v>
      </c>
      <c r="I14" s="7">
        <v>56</v>
      </c>
    </row>
    <row r="15" spans="1:9" x14ac:dyDescent="0.2">
      <c r="A15" s="7">
        <v>148</v>
      </c>
      <c r="B15" s="19">
        <v>32</v>
      </c>
      <c r="C15" s="19">
        <f t="shared" si="0"/>
        <v>4736</v>
      </c>
      <c r="D15" s="19">
        <f t="shared" si="1"/>
        <v>6320.2877460100835</v>
      </c>
      <c r="E15" s="19">
        <f t="shared" si="2"/>
        <v>5.9603366345447224E-3</v>
      </c>
      <c r="F15" s="29">
        <f t="shared" si="3"/>
        <v>0.63987202559488099</v>
      </c>
      <c r="H15" s="7">
        <v>51</v>
      </c>
      <c r="I15" s="7">
        <v>73</v>
      </c>
    </row>
    <row r="16" spans="1:9" x14ac:dyDescent="0.2">
      <c r="A16" s="7">
        <v>149</v>
      </c>
      <c r="B16" s="19">
        <v>51</v>
      </c>
      <c r="C16" s="19">
        <f t="shared" si="0"/>
        <v>7599</v>
      </c>
      <c r="D16" s="19">
        <f t="shared" si="1"/>
        <v>8690.4720925041111</v>
      </c>
      <c r="E16" s="19">
        <f t="shared" si="2"/>
        <v>8.2068287070039738E-3</v>
      </c>
      <c r="F16" s="29">
        <f t="shared" si="3"/>
        <v>1.0197960407918416</v>
      </c>
      <c r="H16" s="7">
        <v>52</v>
      </c>
      <c r="I16" s="7">
        <v>87</v>
      </c>
    </row>
    <row r="17" spans="1:9" x14ac:dyDescent="0.2">
      <c r="A17" s="7">
        <v>150</v>
      </c>
      <c r="B17" s="19">
        <v>54</v>
      </c>
      <c r="C17" s="19">
        <f t="shared" si="0"/>
        <v>8100</v>
      </c>
      <c r="D17" s="19">
        <f t="shared" si="1"/>
        <v>7845.8670950872774</v>
      </c>
      <c r="E17" s="19">
        <f t="shared" si="2"/>
        <v>1.1036504743367592E-2</v>
      </c>
      <c r="F17" s="29">
        <f t="shared" si="3"/>
        <v>1.0797840431913617</v>
      </c>
      <c r="H17" s="7">
        <v>53</v>
      </c>
      <c r="I17" s="7">
        <v>89</v>
      </c>
    </row>
    <row r="18" spans="1:9" x14ac:dyDescent="0.2">
      <c r="A18" s="7">
        <v>151</v>
      </c>
      <c r="B18" s="19">
        <v>71</v>
      </c>
      <c r="C18" s="19">
        <f t="shared" si="0"/>
        <v>10721</v>
      </c>
      <c r="D18" s="19">
        <f t="shared" si="1"/>
        <v>8675.2242193033053</v>
      </c>
      <c r="E18" s="19">
        <f t="shared" si="2"/>
        <v>1.4495705097544137E-2</v>
      </c>
      <c r="F18" s="29">
        <f t="shared" si="3"/>
        <v>1.4197160567886422</v>
      </c>
      <c r="H18" s="7">
        <v>54</v>
      </c>
      <c r="I18" s="7">
        <v>121</v>
      </c>
    </row>
    <row r="19" spans="1:9" x14ac:dyDescent="0.2">
      <c r="A19" s="7">
        <v>152</v>
      </c>
      <c r="B19" s="19">
        <v>78</v>
      </c>
      <c r="C19" s="19">
        <f t="shared" si="0"/>
        <v>11856</v>
      </c>
      <c r="D19" s="19">
        <f t="shared" si="1"/>
        <v>7884.1368937970001</v>
      </c>
      <c r="E19" s="19">
        <f t="shared" si="2"/>
        <v>1.8595109552009794E-2</v>
      </c>
      <c r="F19" s="29">
        <f t="shared" si="3"/>
        <v>1.5596880623875224</v>
      </c>
      <c r="H19" s="7">
        <v>55</v>
      </c>
      <c r="I19" s="7">
        <v>140</v>
      </c>
    </row>
    <row r="20" spans="1:9" x14ac:dyDescent="0.2">
      <c r="A20" s="7">
        <v>153</v>
      </c>
      <c r="B20" s="19">
        <v>115</v>
      </c>
      <c r="C20" s="19">
        <f t="shared" si="0"/>
        <v>17595</v>
      </c>
      <c r="D20" s="19">
        <f t="shared" si="1"/>
        <v>9426.6764587494345</v>
      </c>
      <c r="E20" s="19">
        <f t="shared" si="2"/>
        <v>2.3297522670249905E-2</v>
      </c>
      <c r="F20" s="29">
        <f t="shared" si="3"/>
        <v>2.299540091981604</v>
      </c>
      <c r="H20" s="7">
        <v>56</v>
      </c>
      <c r="I20" s="7">
        <v>146</v>
      </c>
    </row>
    <row r="21" spans="1:9" x14ac:dyDescent="0.2">
      <c r="A21" s="7">
        <v>154</v>
      </c>
      <c r="B21" s="19">
        <v>149</v>
      </c>
      <c r="C21" s="19">
        <f t="shared" si="0"/>
        <v>22946</v>
      </c>
      <c r="D21" s="19">
        <f t="shared" si="1"/>
        <v>9664.6646523924483</v>
      </c>
      <c r="E21" s="19">
        <f t="shared" si="2"/>
        <v>2.8508367598590493E-2</v>
      </c>
      <c r="F21" s="29">
        <f t="shared" si="3"/>
        <v>2.9794041191761647</v>
      </c>
      <c r="H21" s="7">
        <v>57</v>
      </c>
      <c r="I21" s="7">
        <v>162</v>
      </c>
    </row>
    <row r="22" spans="1:9" x14ac:dyDescent="0.2">
      <c r="A22" s="7">
        <v>155</v>
      </c>
      <c r="B22" s="19">
        <v>170</v>
      </c>
      <c r="C22" s="19">
        <f t="shared" si="0"/>
        <v>26350</v>
      </c>
      <c r="D22" s="19">
        <f t="shared" si="1"/>
        <v>8458.5102543578396</v>
      </c>
      <c r="E22" s="19">
        <f t="shared" si="2"/>
        <v>3.407113197076557E-2</v>
      </c>
      <c r="F22" s="29">
        <f t="shared" si="3"/>
        <v>3.3993201359728054</v>
      </c>
      <c r="H22" s="7">
        <v>58</v>
      </c>
      <c r="I22" s="7">
        <v>185</v>
      </c>
    </row>
    <row r="23" spans="1:9" x14ac:dyDescent="0.2">
      <c r="A23" s="7">
        <v>156</v>
      </c>
      <c r="B23" s="19">
        <v>208</v>
      </c>
      <c r="C23" s="19">
        <f t="shared" si="0"/>
        <v>32448</v>
      </c>
      <c r="D23" s="19">
        <f t="shared" si="1"/>
        <v>7622.8597511851285</v>
      </c>
      <c r="E23" s="19">
        <f t="shared" si="2"/>
        <v>3.9769706023580292E-2</v>
      </c>
      <c r="F23" s="29">
        <f t="shared" si="3"/>
        <v>4.1591681663667268</v>
      </c>
      <c r="H23" s="7">
        <v>59</v>
      </c>
      <c r="I23" s="7">
        <v>182</v>
      </c>
    </row>
    <row r="24" spans="1:9" x14ac:dyDescent="0.2">
      <c r="A24" s="7">
        <v>157</v>
      </c>
      <c r="B24" s="19">
        <v>208</v>
      </c>
      <c r="C24" s="19">
        <f t="shared" si="0"/>
        <v>32656</v>
      </c>
      <c r="D24" s="19">
        <f t="shared" si="1"/>
        <v>5312.483426450076</v>
      </c>
      <c r="E24" s="19">
        <f t="shared" si="2"/>
        <v>4.5338777331103169E-2</v>
      </c>
      <c r="F24" s="29">
        <f t="shared" si="3"/>
        <v>4.1591681663667268</v>
      </c>
      <c r="H24" s="7">
        <v>60</v>
      </c>
      <c r="I24" s="7">
        <v>197</v>
      </c>
    </row>
    <row r="25" spans="1:9" x14ac:dyDescent="0.2">
      <c r="A25" s="7">
        <v>158</v>
      </c>
      <c r="B25" s="19">
        <v>231</v>
      </c>
      <c r="C25" s="19">
        <f t="shared" si="0"/>
        <v>36498</v>
      </c>
      <c r="D25" s="19">
        <f t="shared" si="1"/>
        <v>3796.0708677700513</v>
      </c>
      <c r="E25" s="19">
        <f t="shared" si="2"/>
        <v>5.0482265090382679E-2</v>
      </c>
      <c r="F25" s="29">
        <f t="shared" si="3"/>
        <v>4.6190761847630473</v>
      </c>
      <c r="H25" s="7">
        <v>61</v>
      </c>
      <c r="I25" s="7">
        <v>185</v>
      </c>
    </row>
    <row r="26" spans="1:9" x14ac:dyDescent="0.2">
      <c r="A26" s="7">
        <v>159</v>
      </c>
      <c r="B26" s="19">
        <v>301</v>
      </c>
      <c r="C26" s="19">
        <f t="shared" si="0"/>
        <v>47859</v>
      </c>
      <c r="D26" s="19">
        <f t="shared" si="1"/>
        <v>2807.014249379672</v>
      </c>
      <c r="E26" s="19">
        <f t="shared" si="2"/>
        <v>5.489837220873952E-2</v>
      </c>
      <c r="F26" s="29">
        <f t="shared" si="3"/>
        <v>6.0187962407518496</v>
      </c>
      <c r="H26" s="7">
        <v>62</v>
      </c>
      <c r="I26" s="7">
        <v>214</v>
      </c>
    </row>
    <row r="27" spans="1:9" x14ac:dyDescent="0.2">
      <c r="A27" s="7">
        <v>160</v>
      </c>
      <c r="B27" s="19">
        <v>302</v>
      </c>
      <c r="C27" s="19">
        <f t="shared" si="0"/>
        <v>48320</v>
      </c>
      <c r="D27" s="19">
        <f t="shared" si="1"/>
        <v>1273.8511758556067</v>
      </c>
      <c r="E27" s="19">
        <f t="shared" si="2"/>
        <v>5.8308478238474938E-2</v>
      </c>
      <c r="F27" s="29">
        <f t="shared" si="3"/>
        <v>6.0387922415516897</v>
      </c>
      <c r="H27" s="7">
        <v>63</v>
      </c>
      <c r="I27" s="7">
        <v>187</v>
      </c>
    </row>
    <row r="28" spans="1:9" x14ac:dyDescent="0.2">
      <c r="A28" s="7">
        <v>161</v>
      </c>
      <c r="B28" s="19">
        <v>321</v>
      </c>
      <c r="C28" s="19">
        <f t="shared" si="0"/>
        <v>51681</v>
      </c>
      <c r="D28" s="19">
        <f t="shared" si="1"/>
        <v>356.46143716667365</v>
      </c>
      <c r="E28" s="19">
        <f t="shared" si="2"/>
        <v>6.0486095714834917E-2</v>
      </c>
      <c r="F28" s="29">
        <f t="shared" si="3"/>
        <v>6.4187162567486507</v>
      </c>
      <c r="H28" s="7">
        <v>64</v>
      </c>
      <c r="I28" s="7">
        <v>190</v>
      </c>
    </row>
    <row r="29" spans="1:9" x14ac:dyDescent="0.2">
      <c r="A29" s="7">
        <v>162</v>
      </c>
      <c r="B29" s="19">
        <v>313</v>
      </c>
      <c r="C29" s="19">
        <f t="shared" si="0"/>
        <v>50706</v>
      </c>
      <c r="D29" s="19">
        <f t="shared" si="1"/>
        <v>0.90559744479807369</v>
      </c>
      <c r="E29" s="19">
        <f t="shared" si="2"/>
        <v>6.1281728020609563E-2</v>
      </c>
      <c r="F29" s="29">
        <f t="shared" si="3"/>
        <v>6.2587482503499299</v>
      </c>
      <c r="H29" s="7">
        <v>65</v>
      </c>
      <c r="I29" s="7">
        <v>185</v>
      </c>
    </row>
    <row r="30" spans="1:9" x14ac:dyDescent="0.2">
      <c r="A30" s="7">
        <v>163</v>
      </c>
      <c r="B30" s="19">
        <v>290</v>
      </c>
      <c r="C30" s="19">
        <f t="shared" si="0"/>
        <v>47270</v>
      </c>
      <c r="D30" s="19">
        <f t="shared" si="1"/>
        <v>259.64129149775101</v>
      </c>
      <c r="E30" s="19">
        <f t="shared" si="2"/>
        <v>6.063984173034101E-2</v>
      </c>
      <c r="F30" s="29">
        <f t="shared" si="3"/>
        <v>5.7988402319536094</v>
      </c>
      <c r="H30" s="7">
        <v>66</v>
      </c>
      <c r="I30" s="7">
        <v>204</v>
      </c>
    </row>
    <row r="31" spans="1:9" x14ac:dyDescent="0.2">
      <c r="A31" s="7">
        <v>164</v>
      </c>
      <c r="B31" s="19">
        <v>294</v>
      </c>
      <c r="C31" s="19">
        <f t="shared" si="0"/>
        <v>48216</v>
      </c>
      <c r="D31" s="19">
        <f t="shared" si="1"/>
        <v>1113.5944763057025</v>
      </c>
      <c r="E31" s="19">
        <f t="shared" si="2"/>
        <v>5.8605276684723324E-2</v>
      </c>
      <c r="F31" s="29">
        <f t="shared" si="3"/>
        <v>5.8788242351529689</v>
      </c>
      <c r="H31" s="7">
        <v>67</v>
      </c>
      <c r="I31" s="7">
        <v>171</v>
      </c>
    </row>
    <row r="32" spans="1:9" x14ac:dyDescent="0.2">
      <c r="A32" s="7">
        <v>165</v>
      </c>
      <c r="B32" s="19">
        <v>291</v>
      </c>
      <c r="C32" s="19">
        <f t="shared" si="0"/>
        <v>48015</v>
      </c>
      <c r="D32" s="19">
        <f t="shared" si="1"/>
        <v>2525.9259284315958</v>
      </c>
      <c r="E32" s="19">
        <f t="shared" si="2"/>
        <v>5.5318065936499544E-2</v>
      </c>
      <c r="F32" s="29">
        <f t="shared" si="3"/>
        <v>5.8188362327534495</v>
      </c>
      <c r="H32" s="7">
        <v>68</v>
      </c>
      <c r="I32" s="7">
        <v>152</v>
      </c>
    </row>
    <row r="33" spans="1:9" x14ac:dyDescent="0.2">
      <c r="A33" s="7">
        <v>166</v>
      </c>
      <c r="B33" s="19">
        <v>261</v>
      </c>
      <c r="C33" s="19">
        <f t="shared" si="0"/>
        <v>43326</v>
      </c>
      <c r="D33" s="19">
        <f t="shared" si="1"/>
        <v>4064.4432091386229</v>
      </c>
      <c r="E33" s="19">
        <f t="shared" si="2"/>
        <v>5.0997496879765472E-2</v>
      </c>
      <c r="F33" s="29">
        <f t="shared" si="3"/>
        <v>5.2189562087582484</v>
      </c>
      <c r="H33" s="7">
        <v>69</v>
      </c>
      <c r="I33" s="7">
        <v>181</v>
      </c>
    </row>
    <row r="34" spans="1:9" x14ac:dyDescent="0.2">
      <c r="A34" s="7">
        <v>167</v>
      </c>
      <c r="B34" s="19">
        <v>222</v>
      </c>
      <c r="C34" s="19">
        <f t="shared" si="0"/>
        <v>37074</v>
      </c>
      <c r="D34" s="19">
        <f t="shared" si="1"/>
        <v>5431.2301911543373</v>
      </c>
      <c r="E34" s="19">
        <f t="shared" si="2"/>
        <v>4.591793383505479E-2</v>
      </c>
      <c r="F34" s="29">
        <f t="shared" si="3"/>
        <v>4.4391121775644873</v>
      </c>
      <c r="H34" s="7">
        <v>70</v>
      </c>
      <c r="I34" s="7">
        <v>162</v>
      </c>
    </row>
    <row r="35" spans="1:9" x14ac:dyDescent="0.2">
      <c r="A35" s="7">
        <v>168</v>
      </c>
      <c r="B35" s="19">
        <v>184</v>
      </c>
      <c r="C35" s="19">
        <f t="shared" si="0"/>
        <v>30912</v>
      </c>
      <c r="D35" s="19">
        <f t="shared" si="1"/>
        <v>6505.7657173224497</v>
      </c>
      <c r="E35" s="19">
        <f t="shared" si="2"/>
        <v>4.0380102891686691E-2</v>
      </c>
      <c r="F35" s="29">
        <f t="shared" si="3"/>
        <v>3.6792641471705663</v>
      </c>
      <c r="H35" s="7">
        <v>71</v>
      </c>
      <c r="I35" s="7">
        <v>147</v>
      </c>
    </row>
    <row r="36" spans="1:9" x14ac:dyDescent="0.2">
      <c r="A36" s="7">
        <v>169</v>
      </c>
      <c r="B36" s="19">
        <v>157</v>
      </c>
      <c r="C36" s="19">
        <f t="shared" si="0"/>
        <v>26533</v>
      </c>
      <c r="D36" s="19">
        <f t="shared" si="1"/>
        <v>7575.2254911145419</v>
      </c>
      <c r="E36" s="19">
        <f t="shared" si="2"/>
        <v>3.4681998089075926E-2</v>
      </c>
      <c r="F36" s="29">
        <f t="shared" si="3"/>
        <v>3.1393721255748854</v>
      </c>
      <c r="H36" s="7">
        <v>72</v>
      </c>
      <c r="I36" s="7">
        <v>130</v>
      </c>
    </row>
    <row r="37" spans="1:9" x14ac:dyDescent="0.2">
      <c r="A37" s="7">
        <v>170</v>
      </c>
      <c r="B37" s="19">
        <v>167</v>
      </c>
      <c r="C37" s="19">
        <f t="shared" si="0"/>
        <v>28390</v>
      </c>
      <c r="D37" s="19">
        <f t="shared" si="1"/>
        <v>10544.758323160411</v>
      </c>
      <c r="E37" s="19">
        <f t="shared" si="2"/>
        <v>2.9093261071239971E-2</v>
      </c>
      <c r="F37" s="29">
        <f t="shared" si="3"/>
        <v>3.3393321335732855</v>
      </c>
      <c r="H37" s="7">
        <v>73</v>
      </c>
      <c r="I37" s="7">
        <v>109</v>
      </c>
    </row>
    <row r="38" spans="1:9" x14ac:dyDescent="0.2">
      <c r="A38" s="7">
        <v>171</v>
      </c>
      <c r="B38" s="19">
        <v>109</v>
      </c>
      <c r="C38" s="19">
        <f t="shared" si="0"/>
        <v>18639</v>
      </c>
      <c r="D38" s="19">
        <f t="shared" si="1"/>
        <v>8723.7808746988921</v>
      </c>
      <c r="E38" s="19">
        <f t="shared" si="2"/>
        <v>2.3835941110892978E-2</v>
      </c>
      <c r="F38" s="29">
        <f t="shared" si="3"/>
        <v>2.1795640871825634</v>
      </c>
      <c r="H38" s="7">
        <v>74</v>
      </c>
      <c r="I38" s="7">
        <v>107</v>
      </c>
    </row>
    <row r="39" spans="1:9" x14ac:dyDescent="0.2">
      <c r="A39" s="7">
        <v>172</v>
      </c>
      <c r="B39" s="19">
        <v>86</v>
      </c>
      <c r="C39" s="19">
        <f t="shared" si="0"/>
        <v>14792</v>
      </c>
      <c r="D39" s="19">
        <f t="shared" si="1"/>
        <v>8507.7313258004324</v>
      </c>
      <c r="E39" s="19">
        <f t="shared" si="2"/>
        <v>1.9073210807207447E-2</v>
      </c>
      <c r="F39" s="29">
        <f t="shared" si="3"/>
        <v>1.7196560687862426</v>
      </c>
      <c r="H39" s="7">
        <v>75</v>
      </c>
      <c r="I39" s="7">
        <v>121</v>
      </c>
    </row>
    <row r="40" spans="1:9" x14ac:dyDescent="0.2">
      <c r="A40" s="7">
        <v>173</v>
      </c>
      <c r="B40" s="19">
        <v>65</v>
      </c>
      <c r="C40" s="19">
        <f t="shared" si="0"/>
        <v>11245</v>
      </c>
      <c r="D40" s="19">
        <f t="shared" si="1"/>
        <v>7788.2694470903907</v>
      </c>
      <c r="E40" s="19">
        <f t="shared" si="2"/>
        <v>1.4906199155686285E-2</v>
      </c>
      <c r="F40" s="29">
        <f t="shared" si="3"/>
        <v>1.2997400519896021</v>
      </c>
      <c r="H40" s="7">
        <v>76</v>
      </c>
      <c r="I40" s="7">
        <v>94</v>
      </c>
    </row>
    <row r="41" spans="1:9" x14ac:dyDescent="0.2">
      <c r="A41" s="7">
        <v>174</v>
      </c>
      <c r="B41" s="19">
        <v>62</v>
      </c>
      <c r="C41" s="19">
        <f t="shared" si="0"/>
        <v>10788</v>
      </c>
      <c r="D41" s="19">
        <f t="shared" si="1"/>
        <v>8848.1409911978863</v>
      </c>
      <c r="E41" s="19">
        <f t="shared" si="2"/>
        <v>1.1377887499861409E-2</v>
      </c>
      <c r="F41" s="29">
        <f t="shared" si="3"/>
        <v>1.239752049590082</v>
      </c>
      <c r="H41" s="7">
        <v>77</v>
      </c>
      <c r="I41" s="7">
        <v>86</v>
      </c>
    </row>
    <row r="42" spans="1:9" x14ac:dyDescent="0.2">
      <c r="A42" s="7">
        <v>175</v>
      </c>
      <c r="B42" s="19">
        <v>29</v>
      </c>
      <c r="C42" s="19">
        <f t="shared" si="0"/>
        <v>5075</v>
      </c>
      <c r="D42" s="19">
        <f t="shared" si="1"/>
        <v>4860.5268166122851</v>
      </c>
      <c r="E42" s="19">
        <f t="shared" si="2"/>
        <v>8.482189225323393E-3</v>
      </c>
      <c r="F42" s="29">
        <f t="shared" si="3"/>
        <v>0.57988402319536092</v>
      </c>
      <c r="H42" s="7">
        <v>78</v>
      </c>
      <c r="I42" s="7">
        <v>84</v>
      </c>
    </row>
    <row r="43" spans="1:9" x14ac:dyDescent="0.2">
      <c r="A43" s="7">
        <v>176</v>
      </c>
      <c r="B43" s="19">
        <v>49</v>
      </c>
      <c r="C43" s="19">
        <f t="shared" si="0"/>
        <v>8624</v>
      </c>
      <c r="D43" s="19">
        <f t="shared" si="1"/>
        <v>9530.3429306140424</v>
      </c>
      <c r="E43" s="19">
        <f t="shared" si="2"/>
        <v>6.1759800371771739E-3</v>
      </c>
      <c r="F43" s="29">
        <f t="shared" si="3"/>
        <v>0.97980403919216164</v>
      </c>
      <c r="H43" s="7">
        <v>79</v>
      </c>
      <c r="I43" s="7">
        <v>72</v>
      </c>
    </row>
    <row r="44" spans="1:9" x14ac:dyDescent="0.2">
      <c r="A44" s="7">
        <v>177</v>
      </c>
      <c r="B44" s="19">
        <v>28</v>
      </c>
      <c r="C44" s="19">
        <f t="shared" si="0"/>
        <v>4956</v>
      </c>
      <c r="D44" s="19">
        <f t="shared" si="1"/>
        <v>6254.8980485046795</v>
      </c>
      <c r="E44" s="19">
        <f t="shared" si="2"/>
        <v>4.3919300632083305E-3</v>
      </c>
      <c r="F44" s="29">
        <f t="shared" si="3"/>
        <v>0.55988802239552093</v>
      </c>
      <c r="H44" s="7">
        <v>80</v>
      </c>
      <c r="I44" s="7">
        <v>77</v>
      </c>
    </row>
    <row r="45" spans="1:9" x14ac:dyDescent="0.2">
      <c r="A45" s="7">
        <v>178</v>
      </c>
      <c r="B45" s="19">
        <v>17</v>
      </c>
      <c r="C45" s="19">
        <f t="shared" si="0"/>
        <v>3026</v>
      </c>
      <c r="D45" s="19">
        <f t="shared" si="1"/>
        <v>4322.7878380732591</v>
      </c>
      <c r="E45" s="19">
        <f t="shared" si="2"/>
        <v>3.0503983232317202E-3</v>
      </c>
      <c r="F45" s="29">
        <f t="shared" si="3"/>
        <v>0.33993201359728054</v>
      </c>
      <c r="H45" s="7">
        <v>81</v>
      </c>
      <c r="I45" s="7">
        <v>59</v>
      </c>
    </row>
    <row r="46" spans="1:9" x14ac:dyDescent="0.2">
      <c r="A46" s="7">
        <v>179</v>
      </c>
      <c r="B46" s="19">
        <v>5</v>
      </c>
      <c r="C46" s="19">
        <f t="shared" si="0"/>
        <v>895</v>
      </c>
      <c r="D46" s="19">
        <f t="shared" si="1"/>
        <v>1435.8702952470899</v>
      </c>
      <c r="E46" s="19">
        <f t="shared" si="2"/>
        <v>2.0692325273721835E-3</v>
      </c>
      <c r="F46" s="29">
        <f t="shared" si="3"/>
        <v>9.9980003999200165E-2</v>
      </c>
      <c r="H46" s="7">
        <v>82</v>
      </c>
      <c r="I46" s="7">
        <v>77</v>
      </c>
    </row>
    <row r="47" spans="1:9" x14ac:dyDescent="0.2">
      <c r="A47" s="7">
        <v>180</v>
      </c>
      <c r="B47" s="19">
        <v>10</v>
      </c>
      <c r="C47" s="19">
        <f t="shared" si="0"/>
        <v>1800</v>
      </c>
      <c r="D47" s="19">
        <f t="shared" si="1"/>
        <v>3220.6648056511485</v>
      </c>
      <c r="E47" s="19">
        <f t="shared" si="2"/>
        <v>1.3709248392056409E-3</v>
      </c>
      <c r="F47" s="29">
        <f t="shared" si="3"/>
        <v>0.19996000799840033</v>
      </c>
      <c r="H47" s="7">
        <v>83</v>
      </c>
      <c r="I47" s="7">
        <v>52</v>
      </c>
    </row>
    <row r="48" spans="1:9" x14ac:dyDescent="0.2">
      <c r="A48" s="7">
        <v>181</v>
      </c>
      <c r="B48" s="19">
        <v>6</v>
      </c>
      <c r="C48" s="19">
        <f t="shared" si="0"/>
        <v>1086</v>
      </c>
      <c r="D48" s="19">
        <f t="shared" si="1"/>
        <v>2153.7534124848703</v>
      </c>
      <c r="E48" s="19">
        <f t="shared" si="2"/>
        <v>8.8709391319465871E-4</v>
      </c>
      <c r="F48" s="29">
        <f t="shared" si="3"/>
        <v>0.11997600479904018</v>
      </c>
      <c r="H48" s="7">
        <v>84</v>
      </c>
      <c r="I48" s="7">
        <v>39</v>
      </c>
    </row>
    <row r="49" spans="1:9" x14ac:dyDescent="0.2">
      <c r="A49" s="7">
        <v>182</v>
      </c>
      <c r="B49" s="19">
        <v>3</v>
      </c>
      <c r="C49" s="19">
        <f t="shared" si="0"/>
        <v>546</v>
      </c>
      <c r="D49" s="19">
        <f t="shared" si="1"/>
        <v>1193.5539707895257</v>
      </c>
      <c r="E49" s="19">
        <f t="shared" si="2"/>
        <v>5.606310651789405E-4</v>
      </c>
      <c r="F49" s="29">
        <f t="shared" si="3"/>
        <v>5.9988002399520089E-2</v>
      </c>
      <c r="H49" s="7">
        <v>85</v>
      </c>
      <c r="I49" s="7">
        <v>51</v>
      </c>
    </row>
    <row r="50" spans="1:9" x14ac:dyDescent="0.2">
      <c r="A50" s="7">
        <v>183</v>
      </c>
      <c r="B50" s="19">
        <v>1</v>
      </c>
      <c r="C50" s="19">
        <f t="shared" si="0"/>
        <v>183</v>
      </c>
      <c r="D50" s="19">
        <f t="shared" si="1"/>
        <v>438.74374511220543</v>
      </c>
      <c r="E50" s="19">
        <f t="shared" si="2"/>
        <v>3.4604798421261629E-4</v>
      </c>
      <c r="F50" s="29">
        <f t="shared" si="3"/>
        <v>1.9996000799840031E-2</v>
      </c>
      <c r="H50" s="7">
        <v>86</v>
      </c>
      <c r="I50" s="7">
        <v>41</v>
      </c>
    </row>
    <row r="51" spans="1:9" x14ac:dyDescent="0.2">
      <c r="A51" s="7">
        <v>184</v>
      </c>
      <c r="B51" s="19">
        <v>2</v>
      </c>
      <c r="C51" s="19">
        <f t="shared" si="0"/>
        <v>368</v>
      </c>
      <c r="D51" s="19">
        <f t="shared" si="1"/>
        <v>963.2723332558046</v>
      </c>
      <c r="E51" s="19">
        <f t="shared" si="2"/>
        <v>2.0861575027292554E-4</v>
      </c>
      <c r="F51" s="29">
        <f t="shared" si="3"/>
        <v>3.9992001599680062E-2</v>
      </c>
      <c r="H51" s="7">
        <v>87</v>
      </c>
      <c r="I51" s="7">
        <v>28</v>
      </c>
    </row>
    <row r="52" spans="1:9" x14ac:dyDescent="0.2">
      <c r="A52" s="7">
        <v>185</v>
      </c>
      <c r="B52" s="19">
        <v>0</v>
      </c>
      <c r="C52" s="19">
        <f t="shared" si="0"/>
        <v>0</v>
      </c>
      <c r="D52" s="19">
        <f t="shared" si="1"/>
        <v>0</v>
      </c>
      <c r="E52" s="19">
        <f t="shared" si="2"/>
        <v>1.2283141925165247E-4</v>
      </c>
      <c r="F52" s="29">
        <f t="shared" si="3"/>
        <v>0</v>
      </c>
      <c r="H52" s="7">
        <v>88</v>
      </c>
      <c r="I52" s="7">
        <v>34</v>
      </c>
    </row>
    <row r="53" spans="1:9" x14ac:dyDescent="0.2">
      <c r="A53" s="7">
        <v>186</v>
      </c>
      <c r="B53" s="19">
        <v>1</v>
      </c>
      <c r="C53" s="19">
        <f t="shared" si="0"/>
        <v>186</v>
      </c>
      <c r="D53" s="19">
        <f t="shared" si="1"/>
        <v>573.42100965929603</v>
      </c>
      <c r="E53" s="19">
        <f t="shared" si="2"/>
        <v>7.0635569524443695E-5</v>
      </c>
      <c r="F53" s="29">
        <f t="shared" si="3"/>
        <v>1.9996000799840031E-2</v>
      </c>
      <c r="H53" s="7">
        <v>89</v>
      </c>
      <c r="I53" s="7">
        <v>32</v>
      </c>
    </row>
    <row r="54" spans="1:9" x14ac:dyDescent="0.2">
      <c r="A54" s="7">
        <v>187</v>
      </c>
      <c r="B54" s="19">
        <v>0</v>
      </c>
      <c r="C54" s="19">
        <f t="shared" si="0"/>
        <v>0</v>
      </c>
      <c r="D54" s="19">
        <f t="shared" si="1"/>
        <v>0</v>
      </c>
      <c r="E54" s="19">
        <f t="shared" si="2"/>
        <v>3.9672451497489944E-5</v>
      </c>
      <c r="F54" s="29">
        <f t="shared" si="3"/>
        <v>0</v>
      </c>
      <c r="H54" s="7">
        <v>90</v>
      </c>
      <c r="I54" s="7">
        <v>28</v>
      </c>
    </row>
    <row r="55" spans="1:9" x14ac:dyDescent="0.2">
      <c r="B55" s="1">
        <f>SUM(B5:B54)</f>
        <v>5001</v>
      </c>
      <c r="C55" s="1">
        <f>SUM(C5:C54)</f>
        <v>810431</v>
      </c>
      <c r="D55" s="1">
        <f>SUM(D5:D54)</f>
        <v>211926.53069386128</v>
      </c>
      <c r="E55" s="1"/>
      <c r="F55" s="29">
        <f t="shared" si="3"/>
        <v>100</v>
      </c>
      <c r="H55" s="7">
        <v>91</v>
      </c>
      <c r="I55" s="7">
        <v>16</v>
      </c>
    </row>
    <row r="56" spans="1:9" x14ac:dyDescent="0.2">
      <c r="H56" s="7">
        <v>92</v>
      </c>
      <c r="I56" s="7">
        <v>21</v>
      </c>
    </row>
    <row r="57" spans="1:9" x14ac:dyDescent="0.2">
      <c r="H57" s="7">
        <v>93</v>
      </c>
      <c r="I57" s="7">
        <v>18</v>
      </c>
    </row>
    <row r="58" spans="1:9" x14ac:dyDescent="0.2">
      <c r="A58" t="s">
        <v>17</v>
      </c>
      <c r="B58">
        <f>C55/B55</f>
        <v>162.05378924215157</v>
      </c>
      <c r="H58" s="7">
        <v>94</v>
      </c>
      <c r="I58" s="7">
        <v>9</v>
      </c>
    </row>
    <row r="59" spans="1:9" x14ac:dyDescent="0.2">
      <c r="A59" t="s">
        <v>18</v>
      </c>
      <c r="B59">
        <f>SQRT(D55/B55)</f>
        <v>6.5097489024245574</v>
      </c>
      <c r="H59" s="7">
        <v>95</v>
      </c>
      <c r="I59" s="7">
        <v>12</v>
      </c>
    </row>
    <row r="60" spans="1:9" x14ac:dyDescent="0.2">
      <c r="H60" s="7">
        <v>96</v>
      </c>
      <c r="I60" s="7">
        <v>4</v>
      </c>
    </row>
    <row r="61" spans="1:9" x14ac:dyDescent="0.2">
      <c r="H61" s="7">
        <v>97</v>
      </c>
      <c r="I61" s="7">
        <v>11</v>
      </c>
    </row>
    <row r="62" spans="1:9" x14ac:dyDescent="0.2">
      <c r="H62" s="7">
        <v>98</v>
      </c>
      <c r="I62" s="7">
        <v>7</v>
      </c>
    </row>
    <row r="63" spans="1:9" x14ac:dyDescent="0.2">
      <c r="H63" s="7">
        <v>99</v>
      </c>
      <c r="I63" s="7">
        <v>8</v>
      </c>
    </row>
    <row r="64" spans="1:9" x14ac:dyDescent="0.2">
      <c r="H64" s="7">
        <v>100</v>
      </c>
      <c r="I64" s="7">
        <v>9</v>
      </c>
    </row>
    <row r="65" spans="8:9" x14ac:dyDescent="0.2">
      <c r="H65" s="7">
        <v>101</v>
      </c>
      <c r="I65" s="7">
        <v>4</v>
      </c>
    </row>
    <row r="66" spans="8:9" x14ac:dyDescent="0.2">
      <c r="H66" s="7">
        <v>102</v>
      </c>
      <c r="I66" s="7">
        <v>5</v>
      </c>
    </row>
    <row r="67" spans="8:9" x14ac:dyDescent="0.2">
      <c r="H67" s="7">
        <v>103</v>
      </c>
      <c r="I67" s="7">
        <v>4</v>
      </c>
    </row>
    <row r="68" spans="8:9" x14ac:dyDescent="0.2">
      <c r="H68" s="7">
        <v>104</v>
      </c>
      <c r="I68" s="7">
        <v>0</v>
      </c>
    </row>
    <row r="69" spans="8:9" x14ac:dyDescent="0.2">
      <c r="H69" s="7">
        <v>105</v>
      </c>
      <c r="I69" s="7">
        <v>6</v>
      </c>
    </row>
    <row r="70" spans="8:9" x14ac:dyDescent="0.2">
      <c r="H70" s="7">
        <v>106</v>
      </c>
      <c r="I70" s="7">
        <v>1</v>
      </c>
    </row>
    <row r="71" spans="8:9" x14ac:dyDescent="0.2">
      <c r="H71" s="7">
        <v>107</v>
      </c>
      <c r="I71" s="7">
        <v>1</v>
      </c>
    </row>
    <row r="72" spans="8:9" x14ac:dyDescent="0.2">
      <c r="H72" s="7">
        <v>108</v>
      </c>
      <c r="I72" s="7">
        <v>1</v>
      </c>
    </row>
    <row r="73" spans="8:9" x14ac:dyDescent="0.2">
      <c r="H73" s="7">
        <v>109</v>
      </c>
      <c r="I73" s="7">
        <v>1</v>
      </c>
    </row>
    <row r="74" spans="8:9" x14ac:dyDescent="0.2">
      <c r="H74" s="7">
        <v>110</v>
      </c>
      <c r="I74" s="7">
        <v>2</v>
      </c>
    </row>
    <row r="75" spans="8:9" x14ac:dyDescent="0.2">
      <c r="H75" s="7">
        <v>111</v>
      </c>
      <c r="I75" s="7">
        <v>0</v>
      </c>
    </row>
    <row r="76" spans="8:9" x14ac:dyDescent="0.2">
      <c r="H76" s="7">
        <v>112</v>
      </c>
      <c r="I76" s="7">
        <v>1</v>
      </c>
    </row>
    <row r="77" spans="8:9" x14ac:dyDescent="0.2">
      <c r="H77" s="7">
        <v>113</v>
      </c>
      <c r="I77" s="7">
        <v>3</v>
      </c>
    </row>
    <row r="78" spans="8:9" x14ac:dyDescent="0.2">
      <c r="I78" s="1">
        <f>SUM(I5:I77)</f>
        <v>5001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75" workbookViewId="0">
      <selection activeCell="I57" sqref="I57"/>
    </sheetView>
  </sheetViews>
  <sheetFormatPr defaultRowHeight="12.75" x14ac:dyDescent="0.2"/>
  <cols>
    <col min="1" max="1" width="5.5703125" customWidth="1"/>
    <col min="2" max="2" width="5.7109375" customWidth="1"/>
    <col min="3" max="3" width="5.140625" customWidth="1"/>
    <col min="4" max="4" width="5.28515625" customWidth="1"/>
    <col min="5" max="5" width="5.42578125" customWidth="1"/>
    <col min="6" max="6" width="5.28515625" customWidth="1"/>
    <col min="7" max="7" width="5.42578125" customWidth="1"/>
    <col min="8" max="10" width="5.5703125" customWidth="1"/>
    <col min="11" max="27" width="5.140625" customWidth="1"/>
    <col min="30" max="30" width="9.140625" style="25"/>
    <col min="32" max="32" width="9.7109375" customWidth="1"/>
  </cols>
  <sheetData>
    <row r="1" spans="1:34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4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E2" s="15"/>
      <c r="AF2" s="15"/>
      <c r="AG2" s="15"/>
      <c r="AH2" s="15"/>
    </row>
    <row r="3" spans="1:34" ht="15.75" x14ac:dyDescent="0.25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E3" s="15"/>
      <c r="AF3" s="15"/>
      <c r="AG3" s="15"/>
      <c r="AH3" s="15"/>
    </row>
    <row r="4" spans="1:34" x14ac:dyDescent="0.2">
      <c r="A4" s="14"/>
      <c r="B4" s="14"/>
      <c r="C4" s="13" t="s">
        <v>10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E4" s="15"/>
      <c r="AF4" s="16"/>
      <c r="AG4" s="16"/>
      <c r="AH4" s="15"/>
    </row>
    <row r="5" spans="1:34" x14ac:dyDescent="0.2">
      <c r="A5" s="14"/>
      <c r="B5" s="14"/>
      <c r="C5" s="11">
        <v>42</v>
      </c>
      <c r="D5" s="11">
        <v>45</v>
      </c>
      <c r="E5" s="11">
        <v>48</v>
      </c>
      <c r="F5" s="11">
        <v>51</v>
      </c>
      <c r="G5" s="11">
        <v>54</v>
      </c>
      <c r="H5" s="11">
        <v>57</v>
      </c>
      <c r="I5" s="11">
        <v>60</v>
      </c>
      <c r="J5" s="11">
        <v>63</v>
      </c>
      <c r="K5" s="11">
        <v>66</v>
      </c>
      <c r="L5" s="11">
        <v>69</v>
      </c>
      <c r="M5" s="11">
        <v>72</v>
      </c>
      <c r="N5" s="11">
        <v>75</v>
      </c>
      <c r="O5" s="11">
        <v>78</v>
      </c>
      <c r="P5" s="11">
        <v>81</v>
      </c>
      <c r="Q5" s="11">
        <v>84</v>
      </c>
      <c r="R5" s="11">
        <v>87</v>
      </c>
      <c r="S5" s="11">
        <v>90</v>
      </c>
      <c r="T5" s="11">
        <v>93</v>
      </c>
      <c r="U5" s="11">
        <v>96</v>
      </c>
      <c r="V5" s="11">
        <v>99</v>
      </c>
      <c r="W5" s="11">
        <v>102</v>
      </c>
      <c r="X5" s="11">
        <v>105</v>
      </c>
      <c r="Y5" s="11">
        <v>108</v>
      </c>
      <c r="Z5" s="11">
        <v>111</v>
      </c>
      <c r="AA5" s="11">
        <v>114</v>
      </c>
      <c r="AB5" s="14"/>
      <c r="AE5" s="15"/>
      <c r="AF5" s="16"/>
      <c r="AG5" s="16"/>
      <c r="AH5" s="15"/>
    </row>
    <row r="6" spans="1:34" x14ac:dyDescent="0.2">
      <c r="A6" s="30" t="s">
        <v>11</v>
      </c>
      <c r="B6" s="12">
        <v>186</v>
      </c>
      <c r="C6" s="7"/>
      <c r="D6" s="7"/>
      <c r="E6" s="7"/>
      <c r="F6" s="7"/>
      <c r="G6" s="7"/>
      <c r="H6" s="7"/>
      <c r="I6" s="7"/>
      <c r="J6" s="7"/>
      <c r="K6" s="7"/>
      <c r="L6" s="19"/>
      <c r="M6" s="19"/>
      <c r="N6" s="19"/>
      <c r="O6" s="19"/>
      <c r="P6" s="19"/>
      <c r="Q6" s="19"/>
      <c r="R6" s="19"/>
      <c r="S6" s="19"/>
      <c r="T6" s="19"/>
      <c r="U6" s="19">
        <v>1</v>
      </c>
      <c r="V6" s="19"/>
      <c r="W6" s="19"/>
      <c r="X6" s="19"/>
      <c r="Y6" s="19"/>
      <c r="Z6" s="19"/>
      <c r="AA6" s="19"/>
      <c r="AB6" s="20">
        <f t="shared" ref="AB6:AB11" si="0">SUM(F6:AA6)</f>
        <v>1</v>
      </c>
      <c r="AD6" s="25">
        <v>57.5</v>
      </c>
      <c r="AE6" s="15"/>
      <c r="AF6" s="17"/>
      <c r="AG6" s="18"/>
      <c r="AH6" s="15"/>
    </row>
    <row r="7" spans="1:34" x14ac:dyDescent="0.2">
      <c r="A7" s="30"/>
      <c r="B7" s="12">
        <v>183</v>
      </c>
      <c r="C7" s="7"/>
      <c r="D7" s="7"/>
      <c r="E7" s="7"/>
      <c r="F7" s="7"/>
      <c r="G7" s="7"/>
      <c r="H7" s="7"/>
      <c r="I7" s="7"/>
      <c r="J7" s="7">
        <v>1</v>
      </c>
      <c r="K7" s="7"/>
      <c r="L7" s="19"/>
      <c r="M7" s="19"/>
      <c r="N7" s="19">
        <v>1</v>
      </c>
      <c r="O7" s="19">
        <v>2</v>
      </c>
      <c r="P7" s="19">
        <v>2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>
        <f t="shared" si="0"/>
        <v>6</v>
      </c>
      <c r="AD7" s="25">
        <v>56.5</v>
      </c>
      <c r="AE7" s="15"/>
      <c r="AF7" s="17"/>
      <c r="AG7" s="18"/>
      <c r="AH7" s="15"/>
    </row>
    <row r="8" spans="1:34" x14ac:dyDescent="0.2">
      <c r="A8" s="30"/>
      <c r="B8" s="12">
        <v>180</v>
      </c>
      <c r="C8" s="7"/>
      <c r="D8" s="7"/>
      <c r="E8" s="7"/>
      <c r="F8" s="7"/>
      <c r="G8" s="7"/>
      <c r="H8" s="7"/>
      <c r="I8" s="7"/>
      <c r="J8" s="7">
        <v>1</v>
      </c>
      <c r="K8" s="7">
        <v>1</v>
      </c>
      <c r="L8" s="19">
        <v>5</v>
      </c>
      <c r="M8" s="19">
        <v>4</v>
      </c>
      <c r="N8" s="19">
        <v>2</v>
      </c>
      <c r="O8" s="19">
        <v>3</v>
      </c>
      <c r="P8" s="19">
        <v>2</v>
      </c>
      <c r="Q8" s="19"/>
      <c r="R8" s="19"/>
      <c r="S8" s="19">
        <v>3</v>
      </c>
      <c r="T8" s="19"/>
      <c r="U8" s="19"/>
      <c r="V8" s="19"/>
      <c r="W8" s="19"/>
      <c r="X8" s="19"/>
      <c r="Y8" s="19"/>
      <c r="Z8" s="19"/>
      <c r="AA8" s="19"/>
      <c r="AB8" s="20">
        <f t="shared" si="0"/>
        <v>21</v>
      </c>
      <c r="AD8" s="25">
        <v>55.5</v>
      </c>
      <c r="AE8" s="15"/>
      <c r="AF8" s="17"/>
      <c r="AG8" s="18"/>
      <c r="AH8" s="15"/>
    </row>
    <row r="9" spans="1:34" x14ac:dyDescent="0.2">
      <c r="A9" s="30"/>
      <c r="B9" s="12">
        <v>177</v>
      </c>
      <c r="C9" s="7"/>
      <c r="D9" s="7"/>
      <c r="E9" s="7"/>
      <c r="F9" s="7">
        <v>1</v>
      </c>
      <c r="G9" s="7">
        <v>2</v>
      </c>
      <c r="H9" s="7">
        <v>2</v>
      </c>
      <c r="I9" s="7">
        <v>4</v>
      </c>
      <c r="J9" s="7">
        <v>13</v>
      </c>
      <c r="K9" s="7">
        <v>19</v>
      </c>
      <c r="L9" s="19">
        <v>15</v>
      </c>
      <c r="M9" s="19">
        <v>10</v>
      </c>
      <c r="N9" s="19">
        <v>9</v>
      </c>
      <c r="O9" s="19">
        <v>4</v>
      </c>
      <c r="P9" s="19">
        <v>4</v>
      </c>
      <c r="Q9" s="19">
        <v>4</v>
      </c>
      <c r="R9" s="19">
        <v>1</v>
      </c>
      <c r="S9" s="19">
        <v>1</v>
      </c>
      <c r="T9" s="19"/>
      <c r="U9" s="19"/>
      <c r="V9" s="19">
        <v>4</v>
      </c>
      <c r="W9" s="19"/>
      <c r="X9" s="19">
        <v>1</v>
      </c>
      <c r="Y9" s="19"/>
      <c r="Z9" s="19"/>
      <c r="AA9" s="19"/>
      <c r="AB9" s="20">
        <f t="shared" si="0"/>
        <v>94</v>
      </c>
      <c r="AD9" s="25">
        <v>54.5</v>
      </c>
      <c r="AE9" s="15"/>
      <c r="AF9" s="17"/>
      <c r="AG9" s="18"/>
      <c r="AH9" s="15"/>
    </row>
    <row r="10" spans="1:34" x14ac:dyDescent="0.2">
      <c r="A10" s="30"/>
      <c r="B10" s="12">
        <v>174</v>
      </c>
      <c r="C10" s="7"/>
      <c r="D10" s="7"/>
      <c r="E10" s="7"/>
      <c r="F10" s="7">
        <v>1</v>
      </c>
      <c r="G10" s="7">
        <v>1</v>
      </c>
      <c r="H10" s="7">
        <v>6</v>
      </c>
      <c r="I10" s="7">
        <v>15</v>
      </c>
      <c r="J10" s="7">
        <v>17</v>
      </c>
      <c r="K10" s="7">
        <v>22</v>
      </c>
      <c r="L10" s="19">
        <v>22</v>
      </c>
      <c r="M10" s="19">
        <v>20</v>
      </c>
      <c r="N10" s="19">
        <v>13</v>
      </c>
      <c r="O10" s="19">
        <v>12</v>
      </c>
      <c r="P10" s="19">
        <v>5</v>
      </c>
      <c r="Q10" s="19">
        <v>3</v>
      </c>
      <c r="R10" s="19">
        <v>7</v>
      </c>
      <c r="S10" s="19">
        <v>4</v>
      </c>
      <c r="T10" s="19">
        <v>2</v>
      </c>
      <c r="U10" s="19">
        <v>2</v>
      </c>
      <c r="V10" s="19">
        <v>1</v>
      </c>
      <c r="W10" s="19">
        <v>1</v>
      </c>
      <c r="X10" s="19">
        <v>1</v>
      </c>
      <c r="Y10" s="19"/>
      <c r="Z10" s="19"/>
      <c r="AA10" s="19">
        <v>1</v>
      </c>
      <c r="AB10" s="20">
        <f t="shared" si="0"/>
        <v>156</v>
      </c>
      <c r="AD10" s="25">
        <v>53.5</v>
      </c>
      <c r="AE10" s="15"/>
      <c r="AF10" s="17"/>
      <c r="AG10" s="18"/>
      <c r="AH10" s="15"/>
    </row>
    <row r="11" spans="1:34" x14ac:dyDescent="0.2">
      <c r="A11" s="30"/>
      <c r="B11" s="12">
        <v>171</v>
      </c>
      <c r="C11" s="7"/>
      <c r="D11" s="7"/>
      <c r="E11" s="7"/>
      <c r="F11" s="7">
        <v>2</v>
      </c>
      <c r="G11" s="7">
        <v>7</v>
      </c>
      <c r="H11" s="7">
        <v>25</v>
      </c>
      <c r="I11" s="7">
        <v>41</v>
      </c>
      <c r="J11" s="7">
        <v>50</v>
      </c>
      <c r="K11" s="7">
        <v>68</v>
      </c>
      <c r="L11" s="19">
        <v>34</v>
      </c>
      <c r="M11" s="19">
        <v>32</v>
      </c>
      <c r="N11" s="19">
        <v>22</v>
      </c>
      <c r="O11" s="19">
        <v>25</v>
      </c>
      <c r="P11" s="19">
        <v>18</v>
      </c>
      <c r="Q11" s="19">
        <v>8</v>
      </c>
      <c r="R11" s="19">
        <v>9</v>
      </c>
      <c r="S11" s="19">
        <v>8</v>
      </c>
      <c r="T11" s="19">
        <v>9</v>
      </c>
      <c r="U11" s="19">
        <v>1</v>
      </c>
      <c r="V11" s="19"/>
      <c r="W11" s="19"/>
      <c r="X11" s="19">
        <v>1</v>
      </c>
      <c r="Y11" s="19"/>
      <c r="Z11" s="19">
        <v>1</v>
      </c>
      <c r="AA11" s="19">
        <v>1</v>
      </c>
      <c r="AB11" s="20">
        <f t="shared" si="0"/>
        <v>362</v>
      </c>
      <c r="AD11" s="25">
        <v>52.5</v>
      </c>
      <c r="AE11" s="15"/>
      <c r="AF11" s="17"/>
      <c r="AG11" s="18"/>
      <c r="AH11" s="15"/>
    </row>
    <row r="12" spans="1:34" x14ac:dyDescent="0.2">
      <c r="A12" s="30"/>
      <c r="B12" s="12">
        <v>168</v>
      </c>
      <c r="C12" s="7"/>
      <c r="D12" s="7"/>
      <c r="E12" s="7">
        <v>1</v>
      </c>
      <c r="F12" s="7">
        <v>13</v>
      </c>
      <c r="G12" s="7">
        <v>24</v>
      </c>
      <c r="H12" s="7">
        <v>39</v>
      </c>
      <c r="I12" s="7">
        <v>59</v>
      </c>
      <c r="J12" s="7">
        <v>74</v>
      </c>
      <c r="K12" s="7">
        <v>73</v>
      </c>
      <c r="L12" s="19">
        <v>55</v>
      </c>
      <c r="M12" s="19">
        <v>43</v>
      </c>
      <c r="N12" s="19">
        <v>35</v>
      </c>
      <c r="O12" s="19">
        <v>22</v>
      </c>
      <c r="P12" s="19">
        <v>40</v>
      </c>
      <c r="Q12" s="19">
        <v>20</v>
      </c>
      <c r="R12" s="19">
        <v>20</v>
      </c>
      <c r="S12" s="19">
        <v>20</v>
      </c>
      <c r="T12" s="19">
        <v>5</v>
      </c>
      <c r="U12" s="19">
        <v>8</v>
      </c>
      <c r="V12" s="19">
        <v>4</v>
      </c>
      <c r="W12" s="19">
        <v>3</v>
      </c>
      <c r="X12" s="19">
        <v>2</v>
      </c>
      <c r="Y12" s="19">
        <v>1</v>
      </c>
      <c r="Z12" s="19">
        <v>1</v>
      </c>
      <c r="AA12" s="19">
        <v>1</v>
      </c>
      <c r="AB12" s="20">
        <f t="shared" ref="AB12:AB22" si="1">SUM(C12:AA12)</f>
        <v>563</v>
      </c>
      <c r="AD12" s="25">
        <v>51.5</v>
      </c>
      <c r="AE12" s="15"/>
      <c r="AF12" s="17"/>
      <c r="AG12" s="18"/>
      <c r="AH12" s="15"/>
    </row>
    <row r="13" spans="1:34" x14ac:dyDescent="0.2">
      <c r="A13" s="30"/>
      <c r="B13" s="12">
        <v>165</v>
      </c>
      <c r="C13" s="7"/>
      <c r="D13" s="7">
        <v>1</v>
      </c>
      <c r="E13" s="7">
        <v>3</v>
      </c>
      <c r="F13" s="7">
        <v>20</v>
      </c>
      <c r="G13" s="7">
        <v>52</v>
      </c>
      <c r="H13" s="24">
        <v>109</v>
      </c>
      <c r="I13" s="7">
        <v>108</v>
      </c>
      <c r="J13" s="7">
        <v>92</v>
      </c>
      <c r="K13" s="7">
        <v>85</v>
      </c>
      <c r="L13" s="19">
        <v>85</v>
      </c>
      <c r="M13" s="19">
        <v>64</v>
      </c>
      <c r="N13" s="19">
        <v>55</v>
      </c>
      <c r="O13" s="19">
        <v>48</v>
      </c>
      <c r="P13" s="19">
        <v>44</v>
      </c>
      <c r="Q13" s="19">
        <v>28</v>
      </c>
      <c r="R13" s="19">
        <v>19</v>
      </c>
      <c r="S13" s="19">
        <v>10</v>
      </c>
      <c r="T13" s="19">
        <v>8</v>
      </c>
      <c r="U13" s="19">
        <v>6</v>
      </c>
      <c r="V13" s="19">
        <v>6</v>
      </c>
      <c r="W13" s="19">
        <v>2</v>
      </c>
      <c r="X13" s="19"/>
      <c r="Y13" s="19">
        <v>1</v>
      </c>
      <c r="Z13" s="19"/>
      <c r="AA13" s="19"/>
      <c r="AB13" s="20">
        <f t="shared" si="1"/>
        <v>846</v>
      </c>
      <c r="AD13" s="25">
        <v>50.5</v>
      </c>
      <c r="AE13" s="15"/>
      <c r="AF13" s="17"/>
      <c r="AG13" s="18"/>
      <c r="AH13" s="15"/>
    </row>
    <row r="14" spans="1:34" x14ac:dyDescent="0.2">
      <c r="A14" s="30"/>
      <c r="B14" s="12">
        <v>162</v>
      </c>
      <c r="C14" s="7"/>
      <c r="D14" s="7">
        <v>2</v>
      </c>
      <c r="E14" s="7">
        <v>10</v>
      </c>
      <c r="F14" s="7">
        <v>42</v>
      </c>
      <c r="G14" s="7">
        <v>92</v>
      </c>
      <c r="H14" s="7">
        <v>103</v>
      </c>
      <c r="I14" s="7">
        <v>127</v>
      </c>
      <c r="J14" s="7">
        <v>100</v>
      </c>
      <c r="K14" s="7">
        <v>85</v>
      </c>
      <c r="L14" s="19">
        <v>90</v>
      </c>
      <c r="M14" s="19">
        <v>59</v>
      </c>
      <c r="N14" s="19">
        <v>56</v>
      </c>
      <c r="O14" s="19">
        <v>47</v>
      </c>
      <c r="P14" s="19">
        <v>28</v>
      </c>
      <c r="Q14" s="19">
        <v>38</v>
      </c>
      <c r="R14" s="19">
        <v>13</v>
      </c>
      <c r="S14" s="19">
        <v>11</v>
      </c>
      <c r="T14" s="19">
        <v>9</v>
      </c>
      <c r="U14" s="19">
        <v>4</v>
      </c>
      <c r="V14" s="19">
        <v>3</v>
      </c>
      <c r="W14" s="19">
        <v>3</v>
      </c>
      <c r="X14" s="19">
        <v>1</v>
      </c>
      <c r="Y14" s="19"/>
      <c r="Z14" s="19">
        <v>1</v>
      </c>
      <c r="AA14" s="19"/>
      <c r="AB14" s="20">
        <f t="shared" si="1"/>
        <v>924</v>
      </c>
      <c r="AD14" s="25">
        <v>49.5</v>
      </c>
      <c r="AE14" s="15"/>
      <c r="AF14" s="17"/>
      <c r="AG14" s="18"/>
      <c r="AH14" s="15"/>
    </row>
    <row r="15" spans="1:34" x14ac:dyDescent="0.2">
      <c r="A15" s="30"/>
      <c r="B15" s="12">
        <v>159</v>
      </c>
      <c r="C15" s="7">
        <v>1</v>
      </c>
      <c r="D15" s="7">
        <v>3</v>
      </c>
      <c r="E15" s="7">
        <v>22</v>
      </c>
      <c r="F15" s="7">
        <v>58</v>
      </c>
      <c r="G15" s="7">
        <v>79</v>
      </c>
      <c r="H15" s="7">
        <v>80</v>
      </c>
      <c r="I15" s="7">
        <v>83</v>
      </c>
      <c r="J15" s="7">
        <v>96</v>
      </c>
      <c r="K15" s="7">
        <v>89</v>
      </c>
      <c r="L15" s="19">
        <v>82</v>
      </c>
      <c r="M15" s="19">
        <v>59</v>
      </c>
      <c r="N15" s="19">
        <v>53</v>
      </c>
      <c r="O15" s="19">
        <v>37</v>
      </c>
      <c r="P15" s="19">
        <v>32</v>
      </c>
      <c r="Q15" s="19">
        <v>23</v>
      </c>
      <c r="R15" s="19">
        <v>12</v>
      </c>
      <c r="S15" s="19">
        <v>10</v>
      </c>
      <c r="T15" s="19">
        <v>6</v>
      </c>
      <c r="U15" s="19">
        <v>4</v>
      </c>
      <c r="V15" s="19">
        <v>3</v>
      </c>
      <c r="W15" s="19">
        <v>2</v>
      </c>
      <c r="X15" s="19"/>
      <c r="Y15" s="19"/>
      <c r="Z15" s="19"/>
      <c r="AA15" s="19"/>
      <c r="AB15" s="20">
        <f t="shared" si="1"/>
        <v>834</v>
      </c>
      <c r="AD15" s="25">
        <v>48.5</v>
      </c>
      <c r="AE15" s="15"/>
      <c r="AF15" s="17"/>
      <c r="AG15" s="18"/>
      <c r="AH15" s="15"/>
    </row>
    <row r="16" spans="1:34" x14ac:dyDescent="0.2">
      <c r="A16" s="30"/>
      <c r="B16" s="12">
        <v>156</v>
      </c>
      <c r="C16" s="7">
        <v>1</v>
      </c>
      <c r="D16" s="7">
        <v>7</v>
      </c>
      <c r="E16" s="7">
        <v>16</v>
      </c>
      <c r="F16" s="7">
        <v>35</v>
      </c>
      <c r="G16" s="7">
        <v>45</v>
      </c>
      <c r="H16" s="7">
        <v>62</v>
      </c>
      <c r="I16" s="7">
        <v>57</v>
      </c>
      <c r="J16" s="7">
        <v>70</v>
      </c>
      <c r="K16" s="7">
        <v>58</v>
      </c>
      <c r="L16" s="19">
        <v>51</v>
      </c>
      <c r="M16" s="19">
        <v>59</v>
      </c>
      <c r="N16" s="19">
        <v>38</v>
      </c>
      <c r="O16" s="19">
        <v>28</v>
      </c>
      <c r="P16" s="19">
        <v>25</v>
      </c>
      <c r="Q16" s="19">
        <v>9</v>
      </c>
      <c r="R16" s="19">
        <v>10</v>
      </c>
      <c r="S16" s="19">
        <v>6</v>
      </c>
      <c r="T16" s="19">
        <v>6</v>
      </c>
      <c r="U16" s="19"/>
      <c r="V16" s="19">
        <v>1</v>
      </c>
      <c r="W16" s="19">
        <v>2</v>
      </c>
      <c r="X16" s="19"/>
      <c r="Y16" s="19"/>
      <c r="Z16" s="19"/>
      <c r="AA16" s="19"/>
      <c r="AB16" s="20">
        <f t="shared" si="1"/>
        <v>586</v>
      </c>
      <c r="AD16" s="25">
        <v>47.5</v>
      </c>
      <c r="AE16" s="15"/>
      <c r="AF16" s="17"/>
      <c r="AG16" s="18"/>
      <c r="AH16" s="15"/>
    </row>
    <row r="17" spans="1:34" x14ac:dyDescent="0.2">
      <c r="A17" s="30"/>
      <c r="B17" s="12">
        <v>153</v>
      </c>
      <c r="C17" s="7">
        <v>1</v>
      </c>
      <c r="D17" s="7">
        <v>2</v>
      </c>
      <c r="E17" s="7">
        <v>18</v>
      </c>
      <c r="F17" s="7">
        <v>24</v>
      </c>
      <c r="G17" s="7">
        <v>22</v>
      </c>
      <c r="H17" s="7">
        <v>39</v>
      </c>
      <c r="I17" s="7">
        <v>42</v>
      </c>
      <c r="J17" s="7">
        <v>44</v>
      </c>
      <c r="K17" s="7">
        <v>33</v>
      </c>
      <c r="L17" s="19">
        <v>32</v>
      </c>
      <c r="M17" s="19">
        <v>20</v>
      </c>
      <c r="N17" s="19">
        <v>21</v>
      </c>
      <c r="O17" s="19">
        <v>9</v>
      </c>
      <c r="P17" s="19">
        <v>10</v>
      </c>
      <c r="Q17" s="19">
        <v>7</v>
      </c>
      <c r="R17" s="19">
        <v>9</v>
      </c>
      <c r="S17" s="19">
        <v>2</v>
      </c>
      <c r="T17" s="19">
        <v>2</v>
      </c>
      <c r="U17" s="19">
        <v>1</v>
      </c>
      <c r="V17" s="19">
        <v>2</v>
      </c>
      <c r="W17" s="19"/>
      <c r="X17" s="19">
        <v>1</v>
      </c>
      <c r="Y17" s="19">
        <v>1</v>
      </c>
      <c r="Z17" s="19"/>
      <c r="AA17" s="19"/>
      <c r="AB17" s="20">
        <f t="shared" si="1"/>
        <v>342</v>
      </c>
      <c r="AD17" s="25">
        <v>46.5</v>
      </c>
      <c r="AE17" s="15"/>
      <c r="AF17" s="17"/>
      <c r="AG17" s="18"/>
      <c r="AH17" s="15"/>
    </row>
    <row r="18" spans="1:34" x14ac:dyDescent="0.2">
      <c r="A18" s="30"/>
      <c r="B18" s="12">
        <v>150</v>
      </c>
      <c r="C18" s="7"/>
      <c r="D18" s="7">
        <v>7</v>
      </c>
      <c r="E18" s="7">
        <v>11</v>
      </c>
      <c r="F18" s="7">
        <v>15</v>
      </c>
      <c r="G18" s="7">
        <v>12</v>
      </c>
      <c r="H18" s="7">
        <v>19</v>
      </c>
      <c r="I18" s="7">
        <v>19</v>
      </c>
      <c r="J18" s="7">
        <v>20</v>
      </c>
      <c r="K18" s="7">
        <v>22</v>
      </c>
      <c r="L18" s="19">
        <v>19</v>
      </c>
      <c r="M18" s="19">
        <v>8</v>
      </c>
      <c r="N18" s="19">
        <v>13</v>
      </c>
      <c r="O18" s="19">
        <v>4</v>
      </c>
      <c r="P18" s="19">
        <v>2</v>
      </c>
      <c r="Q18" s="19">
        <v>1</v>
      </c>
      <c r="R18" s="19">
        <v>3</v>
      </c>
      <c r="S18" s="19">
        <v>1</v>
      </c>
      <c r="T18" s="19"/>
      <c r="U18" s="19"/>
      <c r="V18" s="19"/>
      <c r="W18" s="19"/>
      <c r="X18" s="19"/>
      <c r="Y18" s="19"/>
      <c r="Z18" s="19"/>
      <c r="AA18" s="19"/>
      <c r="AB18" s="20">
        <f t="shared" si="1"/>
        <v>176</v>
      </c>
      <c r="AD18" s="25">
        <v>45.5</v>
      </c>
      <c r="AE18" s="15"/>
      <c r="AF18" s="17"/>
      <c r="AG18" s="18"/>
      <c r="AH18" s="15"/>
    </row>
    <row r="19" spans="1:34" x14ac:dyDescent="0.2">
      <c r="A19" s="30"/>
      <c r="B19" s="12">
        <v>147</v>
      </c>
      <c r="C19" s="7">
        <v>3</v>
      </c>
      <c r="D19" s="7">
        <v>5</v>
      </c>
      <c r="E19" s="7">
        <v>3</v>
      </c>
      <c r="F19" s="7">
        <v>4</v>
      </c>
      <c r="G19" s="7">
        <v>10</v>
      </c>
      <c r="H19" s="7">
        <v>8</v>
      </c>
      <c r="I19" s="7">
        <v>6</v>
      </c>
      <c r="J19" s="7">
        <v>9</v>
      </c>
      <c r="K19" s="7">
        <v>4</v>
      </c>
      <c r="L19" s="19">
        <v>4</v>
      </c>
      <c r="M19" s="19">
        <v>6</v>
      </c>
      <c r="N19" s="19">
        <v>2</v>
      </c>
      <c r="O19" s="19"/>
      <c r="P19" s="19">
        <v>1</v>
      </c>
      <c r="Q19" s="19">
        <v>1</v>
      </c>
      <c r="R19" s="19"/>
      <c r="S19" s="19"/>
      <c r="T19" s="19">
        <v>1</v>
      </c>
      <c r="U19" s="19"/>
      <c r="V19" s="19"/>
      <c r="W19" s="19"/>
      <c r="X19" s="19"/>
      <c r="Y19" s="19"/>
      <c r="Z19" s="19"/>
      <c r="AA19" s="19"/>
      <c r="AB19" s="20">
        <f t="shared" si="1"/>
        <v>67</v>
      </c>
      <c r="AD19" s="25">
        <v>44.5</v>
      </c>
      <c r="AE19" s="15"/>
      <c r="AF19" s="17"/>
      <c r="AG19" s="18"/>
      <c r="AH19" s="15"/>
    </row>
    <row r="20" spans="1:34" x14ac:dyDescent="0.2">
      <c r="A20" s="30"/>
      <c r="B20" s="12">
        <v>144</v>
      </c>
      <c r="C20" s="7"/>
      <c r="D20" s="7"/>
      <c r="E20" s="7">
        <v>2</v>
      </c>
      <c r="F20" s="7">
        <v>1</v>
      </c>
      <c r="G20" s="7">
        <v>1</v>
      </c>
      <c r="H20" s="7"/>
      <c r="I20" s="7">
        <v>2</v>
      </c>
      <c r="J20" s="7">
        <v>3</v>
      </c>
      <c r="K20" s="7">
        <v>1</v>
      </c>
      <c r="L20" s="19">
        <v>1</v>
      </c>
      <c r="M20" s="19">
        <v>1</v>
      </c>
      <c r="N20" s="19">
        <v>1</v>
      </c>
      <c r="O20" s="19">
        <v>1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>
        <f t="shared" si="1"/>
        <v>14</v>
      </c>
      <c r="AD20" s="25">
        <v>43.5</v>
      </c>
      <c r="AE20" s="15"/>
      <c r="AF20" s="17"/>
      <c r="AG20" s="18"/>
      <c r="AH20" s="15"/>
    </row>
    <row r="21" spans="1:34" x14ac:dyDescent="0.2">
      <c r="A21" s="30"/>
      <c r="B21" s="12">
        <v>141</v>
      </c>
      <c r="C21" s="7">
        <v>1</v>
      </c>
      <c r="D21" s="7"/>
      <c r="E21" s="7"/>
      <c r="F21" s="7"/>
      <c r="G21" s="7">
        <v>3</v>
      </c>
      <c r="H21" s="7">
        <v>1</v>
      </c>
      <c r="I21" s="7"/>
      <c r="J21" s="7">
        <v>1</v>
      </c>
      <c r="K21" s="7"/>
      <c r="L21" s="19"/>
      <c r="M21" s="19">
        <v>1</v>
      </c>
      <c r="N21" s="19">
        <v>1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>
        <f t="shared" si="1"/>
        <v>8</v>
      </c>
      <c r="AD21" s="25">
        <v>42.5</v>
      </c>
      <c r="AE21" s="15"/>
      <c r="AF21" s="17"/>
      <c r="AG21" s="18"/>
      <c r="AH21" s="15"/>
    </row>
    <row r="22" spans="1:34" x14ac:dyDescent="0.2">
      <c r="A22" s="30"/>
      <c r="B22" s="12">
        <v>138</v>
      </c>
      <c r="C22" s="7"/>
      <c r="D22" s="7"/>
      <c r="E22" s="7"/>
      <c r="F22" s="7"/>
      <c r="G22" s="7"/>
      <c r="H22" s="7"/>
      <c r="I22" s="7">
        <v>1</v>
      </c>
      <c r="J22" s="7"/>
      <c r="K22" s="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>
        <f t="shared" si="1"/>
        <v>1</v>
      </c>
      <c r="AD22" s="25">
        <v>41.5</v>
      </c>
      <c r="AE22" s="15"/>
      <c r="AF22" s="17"/>
      <c r="AG22" s="18"/>
      <c r="AH22" s="15"/>
    </row>
    <row r="23" spans="1:34" x14ac:dyDescent="0.2">
      <c r="A23" s="14"/>
      <c r="B23" s="14"/>
      <c r="C23" s="20">
        <f t="shared" ref="C23:AB23" si="2">SUM(C6:C22)</f>
        <v>7</v>
      </c>
      <c r="D23" s="20">
        <f t="shared" si="2"/>
        <v>27</v>
      </c>
      <c r="E23" s="20">
        <f t="shared" si="2"/>
        <v>86</v>
      </c>
      <c r="F23" s="20">
        <f t="shared" si="2"/>
        <v>216</v>
      </c>
      <c r="G23" s="20">
        <f t="shared" si="2"/>
        <v>350</v>
      </c>
      <c r="H23" s="20">
        <f t="shared" si="2"/>
        <v>493</v>
      </c>
      <c r="I23" s="20">
        <f t="shared" si="2"/>
        <v>564</v>
      </c>
      <c r="J23" s="20">
        <f t="shared" si="2"/>
        <v>591</v>
      </c>
      <c r="K23" s="20">
        <f t="shared" si="2"/>
        <v>560</v>
      </c>
      <c r="L23" s="20">
        <f t="shared" si="2"/>
        <v>495</v>
      </c>
      <c r="M23" s="20">
        <f t="shared" si="2"/>
        <v>386</v>
      </c>
      <c r="N23" s="20">
        <f t="shared" si="2"/>
        <v>322</v>
      </c>
      <c r="O23" s="20">
        <f t="shared" si="2"/>
        <v>242</v>
      </c>
      <c r="P23" s="20">
        <f t="shared" si="2"/>
        <v>213</v>
      </c>
      <c r="Q23" s="20">
        <f t="shared" si="2"/>
        <v>142</v>
      </c>
      <c r="R23" s="20">
        <f t="shared" si="2"/>
        <v>103</v>
      </c>
      <c r="S23" s="20">
        <f t="shared" si="2"/>
        <v>76</v>
      </c>
      <c r="T23" s="20">
        <f t="shared" si="2"/>
        <v>48</v>
      </c>
      <c r="U23" s="20">
        <f t="shared" si="2"/>
        <v>27</v>
      </c>
      <c r="V23" s="20">
        <f t="shared" si="2"/>
        <v>24</v>
      </c>
      <c r="W23" s="20">
        <f t="shared" si="2"/>
        <v>13</v>
      </c>
      <c r="X23" s="20">
        <f t="shared" si="2"/>
        <v>7</v>
      </c>
      <c r="Y23" s="20">
        <f t="shared" si="2"/>
        <v>3</v>
      </c>
      <c r="Z23" s="20">
        <f t="shared" si="2"/>
        <v>3</v>
      </c>
      <c r="AA23" s="20">
        <f t="shared" si="2"/>
        <v>3</v>
      </c>
      <c r="AB23" s="20">
        <f t="shared" si="2"/>
        <v>5001</v>
      </c>
      <c r="AE23" s="15"/>
      <c r="AF23" s="15"/>
      <c r="AG23" s="15"/>
      <c r="AH23" s="15"/>
    </row>
    <row r="24" spans="1:34" x14ac:dyDescent="0.2">
      <c r="AE24" s="15"/>
      <c r="AF24" s="15"/>
      <c r="AG24" s="15"/>
      <c r="AH24" s="15"/>
    </row>
  </sheetData>
  <mergeCells count="4">
    <mergeCell ref="A6:A22"/>
    <mergeCell ref="A1:AB1"/>
    <mergeCell ref="A2:AB2"/>
    <mergeCell ref="A3:AB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3"/>
  <sheetViews>
    <sheetView zoomScale="75" workbookViewId="0">
      <selection activeCell="L52" sqref="L52"/>
    </sheetView>
  </sheetViews>
  <sheetFormatPr defaultRowHeight="12.75" x14ac:dyDescent="0.2"/>
  <cols>
    <col min="1" max="1" width="1.140625" customWidth="1"/>
    <col min="2" max="2" width="10" customWidth="1"/>
    <col min="3" max="3" width="10.28515625" customWidth="1"/>
    <col min="4" max="4" width="3.42578125" customWidth="1"/>
    <col min="5" max="6" width="10.140625" customWidth="1"/>
    <col min="8" max="9" width="10" customWidth="1"/>
    <col min="10" max="10" width="10.28515625" customWidth="1"/>
    <col min="11" max="11" width="8.7109375" customWidth="1"/>
  </cols>
  <sheetData>
    <row r="1" spans="2:13" s="2" customFormat="1" ht="20.25" x14ac:dyDescent="0.3">
      <c r="B1" s="4" t="s">
        <v>0</v>
      </c>
      <c r="C1" s="4"/>
      <c r="D1" s="4"/>
      <c r="E1" s="4"/>
      <c r="F1" s="4"/>
      <c r="H1" s="4" t="s">
        <v>0</v>
      </c>
      <c r="I1" s="4"/>
      <c r="J1" s="4"/>
      <c r="K1" s="4"/>
      <c r="L1" s="4"/>
      <c r="M1" s="4"/>
    </row>
    <row r="2" spans="2:13" s="3" customFormat="1" ht="15.75" x14ac:dyDescent="0.25">
      <c r="B2" s="5" t="s">
        <v>1</v>
      </c>
      <c r="C2" s="5"/>
      <c r="D2" s="5"/>
      <c r="E2" s="5"/>
      <c r="F2" s="5"/>
      <c r="H2" s="5" t="s">
        <v>1</v>
      </c>
      <c r="I2" s="5"/>
      <c r="J2" s="5"/>
      <c r="K2" s="5"/>
      <c r="L2" s="5"/>
      <c r="M2" s="5"/>
    </row>
    <row r="3" spans="2:13" s="3" customFormat="1" ht="15.75" x14ac:dyDescent="0.25">
      <c r="B3" s="6" t="s">
        <v>4</v>
      </c>
      <c r="C3" s="6"/>
      <c r="D3" s="6"/>
      <c r="E3" s="6"/>
      <c r="F3" s="6"/>
      <c r="H3" s="6" t="s">
        <v>16</v>
      </c>
      <c r="I3" s="6"/>
      <c r="J3" s="6"/>
      <c r="K3" s="6"/>
      <c r="L3" s="6"/>
      <c r="M3" s="6"/>
    </row>
    <row r="4" spans="2:13" ht="25.5" x14ac:dyDescent="0.2">
      <c r="B4" s="8" t="s">
        <v>14</v>
      </c>
      <c r="C4" s="9" t="s">
        <v>3</v>
      </c>
      <c r="E4" s="8" t="s">
        <v>15</v>
      </c>
      <c r="F4" s="9" t="s">
        <v>3</v>
      </c>
      <c r="H4" s="8" t="s">
        <v>8</v>
      </c>
      <c r="I4" s="8" t="s">
        <v>9</v>
      </c>
      <c r="J4" s="9" t="s">
        <v>3</v>
      </c>
      <c r="L4" s="21"/>
      <c r="M4" s="22"/>
    </row>
    <row r="5" spans="2:13" x14ac:dyDescent="0.2">
      <c r="B5" s="7">
        <v>49</v>
      </c>
      <c r="C5" s="7">
        <v>3</v>
      </c>
      <c r="E5" s="7">
        <v>34</v>
      </c>
      <c r="F5" s="7">
        <v>1</v>
      </c>
      <c r="H5" s="7">
        <v>48.5</v>
      </c>
      <c r="I5" s="7">
        <v>49.5</v>
      </c>
      <c r="J5" s="7">
        <v>3</v>
      </c>
      <c r="L5" s="18"/>
      <c r="M5" s="18"/>
    </row>
    <row r="6" spans="2:13" x14ac:dyDescent="0.2">
      <c r="B6" s="7">
        <v>50</v>
      </c>
      <c r="C6" s="7">
        <v>11</v>
      </c>
      <c r="E6" s="7">
        <v>35</v>
      </c>
      <c r="F6" s="7">
        <v>3</v>
      </c>
      <c r="H6" s="7">
        <v>49.5</v>
      </c>
      <c r="I6" s="7">
        <v>50.5</v>
      </c>
      <c r="J6" s="7">
        <v>11</v>
      </c>
      <c r="L6" s="18"/>
      <c r="M6" s="18"/>
    </row>
    <row r="7" spans="2:13" x14ac:dyDescent="0.2">
      <c r="B7" s="7">
        <v>51</v>
      </c>
      <c r="C7" s="7">
        <v>22</v>
      </c>
      <c r="E7" s="7">
        <v>36</v>
      </c>
      <c r="F7" s="7">
        <v>19</v>
      </c>
      <c r="H7" s="7">
        <v>50.5</v>
      </c>
      <c r="I7" s="7">
        <v>51.5</v>
      </c>
      <c r="J7" s="7">
        <v>22</v>
      </c>
      <c r="L7" s="18"/>
      <c r="M7" s="18"/>
    </row>
    <row r="8" spans="2:13" x14ac:dyDescent="0.2">
      <c r="B8" s="7">
        <v>52</v>
      </c>
      <c r="C8" s="7">
        <v>53</v>
      </c>
      <c r="E8" s="7">
        <v>37</v>
      </c>
      <c r="F8" s="7">
        <v>34</v>
      </c>
      <c r="H8" s="7">
        <v>51.5</v>
      </c>
      <c r="I8" s="7">
        <v>52.5</v>
      </c>
      <c r="J8" s="7">
        <v>53</v>
      </c>
      <c r="L8" s="18"/>
      <c r="M8" s="18"/>
    </row>
    <row r="9" spans="2:13" x14ac:dyDescent="0.2">
      <c r="B9" s="7">
        <v>53</v>
      </c>
      <c r="C9" s="7">
        <v>89</v>
      </c>
      <c r="E9" s="7">
        <v>38</v>
      </c>
      <c r="F9" s="7">
        <v>76</v>
      </c>
      <c r="H9" s="7">
        <v>52.5</v>
      </c>
      <c r="I9" s="7">
        <v>53.5</v>
      </c>
      <c r="J9" s="7">
        <v>89</v>
      </c>
      <c r="L9" s="18"/>
      <c r="M9" s="18"/>
    </row>
    <row r="10" spans="2:13" x14ac:dyDescent="0.2">
      <c r="B10" s="7">
        <v>54</v>
      </c>
      <c r="C10" s="7">
        <v>163</v>
      </c>
      <c r="E10" s="7">
        <v>39</v>
      </c>
      <c r="F10" s="7">
        <v>178</v>
      </c>
      <c r="H10" s="7">
        <v>53.5</v>
      </c>
      <c r="I10" s="7">
        <v>54.5</v>
      </c>
      <c r="J10" s="7">
        <v>163</v>
      </c>
      <c r="L10" s="18"/>
      <c r="M10" s="18"/>
    </row>
    <row r="11" spans="2:13" x14ac:dyDescent="0.2">
      <c r="B11" s="7">
        <v>55</v>
      </c>
      <c r="C11" s="7">
        <v>250</v>
      </c>
      <c r="E11" s="7">
        <v>40</v>
      </c>
      <c r="F11" s="7">
        <v>313</v>
      </c>
      <c r="H11" s="7">
        <v>54.5</v>
      </c>
      <c r="I11" s="7">
        <v>55.5</v>
      </c>
      <c r="J11" s="7">
        <v>250</v>
      </c>
      <c r="L11" s="18"/>
      <c r="M11" s="18"/>
    </row>
    <row r="12" spans="2:13" x14ac:dyDescent="0.2">
      <c r="B12" s="7">
        <v>56</v>
      </c>
      <c r="C12" s="7">
        <v>405</v>
      </c>
      <c r="E12" s="7">
        <v>41</v>
      </c>
      <c r="F12" s="7">
        <v>495</v>
      </c>
      <c r="H12" s="7">
        <v>55.5</v>
      </c>
      <c r="I12" s="7">
        <v>56.5</v>
      </c>
      <c r="J12" s="7">
        <v>405</v>
      </c>
      <c r="L12" s="18"/>
      <c r="M12" s="18"/>
    </row>
    <row r="13" spans="2:13" x14ac:dyDescent="0.2">
      <c r="B13" s="7">
        <v>57</v>
      </c>
      <c r="C13" s="7">
        <v>519</v>
      </c>
      <c r="E13" s="7">
        <v>42</v>
      </c>
      <c r="F13" s="7">
        <v>632</v>
      </c>
      <c r="H13" s="7">
        <v>56.5</v>
      </c>
      <c r="I13" s="7">
        <v>57.5</v>
      </c>
      <c r="J13" s="7">
        <v>519</v>
      </c>
      <c r="L13" s="18"/>
      <c r="M13" s="18"/>
    </row>
    <row r="14" spans="2:13" x14ac:dyDescent="0.2">
      <c r="B14" s="7">
        <v>58</v>
      </c>
      <c r="C14" s="7">
        <v>660</v>
      </c>
      <c r="E14" s="7">
        <v>43</v>
      </c>
      <c r="F14" s="7">
        <v>738</v>
      </c>
      <c r="H14" s="7">
        <v>57.5</v>
      </c>
      <c r="I14" s="7">
        <v>58.5</v>
      </c>
      <c r="J14" s="7">
        <v>660</v>
      </c>
      <c r="L14" s="18"/>
      <c r="M14" s="18"/>
    </row>
    <row r="15" spans="2:13" x14ac:dyDescent="0.2">
      <c r="B15" s="7">
        <v>59</v>
      </c>
      <c r="C15" s="7">
        <v>578</v>
      </c>
      <c r="E15" s="7">
        <v>44</v>
      </c>
      <c r="F15" s="7">
        <v>675</v>
      </c>
      <c r="H15" s="7">
        <v>58.5</v>
      </c>
      <c r="I15" s="7">
        <v>59.5</v>
      </c>
      <c r="J15" s="7">
        <v>578</v>
      </c>
      <c r="L15" s="18"/>
      <c r="M15" s="18"/>
    </row>
    <row r="16" spans="2:13" x14ac:dyDescent="0.2">
      <c r="B16" s="7">
        <v>60</v>
      </c>
      <c r="C16" s="7">
        <v>653</v>
      </c>
      <c r="E16" s="7">
        <v>45</v>
      </c>
      <c r="F16" s="7">
        <v>665</v>
      </c>
      <c r="H16" s="7">
        <v>59.5</v>
      </c>
      <c r="I16" s="7">
        <v>60.5</v>
      </c>
      <c r="J16" s="7">
        <v>653</v>
      </c>
      <c r="L16" s="18"/>
      <c r="M16" s="18"/>
    </row>
    <row r="17" spans="2:13" x14ac:dyDescent="0.2">
      <c r="B17" s="7">
        <v>61</v>
      </c>
      <c r="C17" s="7">
        <v>560</v>
      </c>
      <c r="E17" s="7">
        <v>46</v>
      </c>
      <c r="F17" s="7">
        <v>466</v>
      </c>
      <c r="H17" s="7">
        <v>60.5</v>
      </c>
      <c r="I17" s="7">
        <v>61.5</v>
      </c>
      <c r="J17" s="7">
        <v>560</v>
      </c>
      <c r="L17" s="18"/>
      <c r="M17" s="18"/>
    </row>
    <row r="18" spans="2:13" x14ac:dyDescent="0.2">
      <c r="B18" s="7">
        <v>62</v>
      </c>
      <c r="C18" s="7">
        <v>421</v>
      </c>
      <c r="E18" s="7">
        <v>47</v>
      </c>
      <c r="F18" s="7">
        <v>343</v>
      </c>
      <c r="H18" s="7">
        <v>61.5</v>
      </c>
      <c r="I18" s="7">
        <v>62.5</v>
      </c>
      <c r="J18" s="7">
        <v>421</v>
      </c>
      <c r="L18" s="18"/>
      <c r="M18" s="18"/>
    </row>
    <row r="19" spans="2:13" x14ac:dyDescent="0.2">
      <c r="B19" s="7">
        <v>63</v>
      </c>
      <c r="C19" s="7">
        <v>260</v>
      </c>
      <c r="E19" s="7">
        <v>48</v>
      </c>
      <c r="F19" s="7">
        <v>195</v>
      </c>
      <c r="H19" s="7">
        <v>62.5</v>
      </c>
      <c r="I19" s="7">
        <v>63.5</v>
      </c>
      <c r="J19" s="7">
        <v>260</v>
      </c>
      <c r="L19" s="18"/>
      <c r="M19" s="18"/>
    </row>
    <row r="20" spans="2:13" x14ac:dyDescent="0.2">
      <c r="B20" s="7">
        <v>64</v>
      </c>
      <c r="C20" s="7">
        <v>159</v>
      </c>
      <c r="E20" s="7">
        <v>49</v>
      </c>
      <c r="F20" s="7">
        <v>88</v>
      </c>
      <c r="H20" s="7">
        <v>63.5</v>
      </c>
      <c r="I20" s="7">
        <v>64.5</v>
      </c>
      <c r="J20" s="7">
        <v>159</v>
      </c>
      <c r="L20" s="18"/>
      <c r="M20" s="18"/>
    </row>
    <row r="21" spans="2:13" x14ac:dyDescent="0.2">
      <c r="B21" s="7">
        <v>65</v>
      </c>
      <c r="C21" s="7">
        <v>106</v>
      </c>
      <c r="E21" s="7">
        <v>50</v>
      </c>
      <c r="F21" s="7">
        <v>45</v>
      </c>
      <c r="H21" s="7">
        <v>64.5</v>
      </c>
      <c r="I21" s="7">
        <v>65.5</v>
      </c>
      <c r="J21" s="7">
        <v>106</v>
      </c>
      <c r="L21" s="18"/>
      <c r="M21" s="18"/>
    </row>
    <row r="22" spans="2:13" x14ac:dyDescent="0.2">
      <c r="B22" s="7">
        <v>66</v>
      </c>
      <c r="C22" s="7">
        <v>52</v>
      </c>
      <c r="E22" s="7">
        <v>51</v>
      </c>
      <c r="F22" s="7">
        <v>18</v>
      </c>
      <c r="H22" s="7">
        <v>65.5</v>
      </c>
      <c r="I22" s="7">
        <v>66.5</v>
      </c>
      <c r="J22" s="7">
        <v>52</v>
      </c>
      <c r="L22" s="18"/>
      <c r="M22" s="18"/>
    </row>
    <row r="23" spans="2:13" x14ac:dyDescent="0.2">
      <c r="B23" s="7">
        <v>67</v>
      </c>
      <c r="C23" s="7">
        <v>18</v>
      </c>
      <c r="E23" s="7">
        <v>52</v>
      </c>
      <c r="F23" s="7">
        <v>12</v>
      </c>
      <c r="H23" s="7">
        <v>66.5</v>
      </c>
      <c r="I23" s="7">
        <v>67.5</v>
      </c>
      <c r="J23" s="7">
        <v>18</v>
      </c>
      <c r="L23" s="18"/>
      <c r="M23" s="18"/>
    </row>
    <row r="24" spans="2:13" x14ac:dyDescent="0.2">
      <c r="B24" s="7">
        <v>68</v>
      </c>
      <c r="C24" s="7">
        <v>15</v>
      </c>
      <c r="E24" s="7">
        <v>53</v>
      </c>
      <c r="F24" s="7">
        <v>2</v>
      </c>
      <c r="H24" s="7">
        <v>67.5</v>
      </c>
      <c r="I24" s="7">
        <v>68.5</v>
      </c>
      <c r="J24" s="7">
        <v>15</v>
      </c>
      <c r="L24" s="18"/>
      <c r="M24" s="18"/>
    </row>
    <row r="25" spans="2:13" x14ac:dyDescent="0.2">
      <c r="B25" s="7">
        <v>69</v>
      </c>
      <c r="C25" s="7">
        <v>3</v>
      </c>
      <c r="E25" s="7">
        <v>54</v>
      </c>
      <c r="F25" s="7">
        <v>3</v>
      </c>
      <c r="H25" s="7">
        <v>68.5</v>
      </c>
      <c r="I25" s="7">
        <v>69.5</v>
      </c>
      <c r="J25" s="7">
        <v>3</v>
      </c>
      <c r="L25" s="18"/>
      <c r="M25" s="18"/>
    </row>
    <row r="26" spans="2:13" x14ac:dyDescent="0.2">
      <c r="B26" s="7">
        <v>70</v>
      </c>
      <c r="C26" s="7">
        <v>0</v>
      </c>
      <c r="E26" s="26"/>
      <c r="F26" s="26">
        <f>SUM(F5:F25)</f>
        <v>5001</v>
      </c>
      <c r="H26" s="7">
        <v>69.5</v>
      </c>
      <c r="I26" s="7">
        <v>70.5</v>
      </c>
      <c r="J26" s="7">
        <v>0</v>
      </c>
      <c r="L26" s="18"/>
      <c r="M26" s="18"/>
    </row>
    <row r="27" spans="2:13" x14ac:dyDescent="0.2">
      <c r="B27" s="7">
        <v>71</v>
      </c>
      <c r="C27" s="7">
        <v>1</v>
      </c>
      <c r="E27" s="26"/>
      <c r="F27" s="26"/>
      <c r="H27" s="7">
        <v>70.5</v>
      </c>
      <c r="I27" s="7">
        <v>71.5</v>
      </c>
      <c r="J27" s="7">
        <v>1</v>
      </c>
      <c r="L27" s="18"/>
      <c r="M27" s="18"/>
    </row>
    <row r="28" spans="2:13" x14ac:dyDescent="0.2">
      <c r="B28" s="26"/>
      <c r="C28" s="26">
        <f>SUM(C5:C27)</f>
        <v>5001</v>
      </c>
      <c r="E28" s="26"/>
      <c r="F28" s="26"/>
      <c r="G28" s="27"/>
      <c r="H28" s="26"/>
      <c r="I28" s="26"/>
      <c r="J28" s="26">
        <f>SUM(J5:J27)</f>
        <v>5001</v>
      </c>
      <c r="K28" s="27"/>
      <c r="L28" s="18"/>
      <c r="M28" s="18"/>
    </row>
    <row r="29" spans="2:13" x14ac:dyDescent="0.2">
      <c r="B29" s="26"/>
      <c r="C29" s="26"/>
      <c r="E29" s="26"/>
      <c r="F29" s="26"/>
      <c r="G29" s="27"/>
      <c r="H29" s="26"/>
      <c r="I29" s="26"/>
      <c r="J29" s="26"/>
      <c r="K29" s="27"/>
      <c r="L29" s="18"/>
      <c r="M29" s="18"/>
    </row>
    <row r="30" spans="2:13" x14ac:dyDescent="0.2">
      <c r="B30" s="26"/>
      <c r="C30" s="26"/>
      <c r="E30" s="26"/>
      <c r="F30" s="26"/>
      <c r="G30" s="27"/>
      <c r="H30" s="26"/>
      <c r="I30" s="26"/>
      <c r="J30" s="26"/>
      <c r="K30" s="27"/>
      <c r="L30" s="18"/>
      <c r="M30" s="18"/>
    </row>
    <row r="31" spans="2:13" x14ac:dyDescent="0.2">
      <c r="B31" s="26"/>
      <c r="C31" s="26"/>
      <c r="E31" s="26"/>
      <c r="F31" s="26"/>
      <c r="G31" s="27"/>
      <c r="H31" s="26"/>
      <c r="I31" s="26"/>
      <c r="J31" s="26"/>
      <c r="K31" s="27"/>
      <c r="L31" s="18"/>
      <c r="M31" s="18"/>
    </row>
    <row r="32" spans="2:13" x14ac:dyDescent="0.2">
      <c r="B32" s="26"/>
      <c r="C32" s="26"/>
      <c r="E32" s="26"/>
      <c r="F32" s="26"/>
      <c r="G32" s="27"/>
      <c r="H32" s="26"/>
      <c r="I32" s="26"/>
      <c r="J32" s="26"/>
      <c r="K32" s="27"/>
      <c r="L32" s="18"/>
      <c r="M32" s="18"/>
    </row>
    <row r="33" spans="2:13" x14ac:dyDescent="0.2">
      <c r="B33" s="26"/>
      <c r="C33" s="26"/>
      <c r="E33" s="26"/>
      <c r="F33" s="26"/>
      <c r="G33" s="27"/>
      <c r="H33" s="26"/>
      <c r="I33" s="26"/>
      <c r="J33" s="26"/>
      <c r="K33" s="27"/>
      <c r="L33" s="18"/>
      <c r="M33" s="18"/>
    </row>
    <row r="34" spans="2:13" x14ac:dyDescent="0.2">
      <c r="B34" s="26"/>
      <c r="C34" s="26"/>
      <c r="E34" s="26"/>
      <c r="F34" s="26"/>
      <c r="G34" s="27"/>
      <c r="H34" s="26"/>
      <c r="I34" s="26"/>
      <c r="J34" s="26"/>
      <c r="K34" s="27"/>
      <c r="L34" s="18"/>
      <c r="M34" s="18"/>
    </row>
    <row r="35" spans="2:13" x14ac:dyDescent="0.2">
      <c r="B35" s="26"/>
      <c r="C35" s="26"/>
      <c r="E35" s="26"/>
      <c r="F35" s="26"/>
      <c r="G35" s="27"/>
      <c r="H35" s="26"/>
      <c r="I35" s="26"/>
      <c r="J35" s="26"/>
      <c r="K35" s="27"/>
      <c r="L35" s="18"/>
      <c r="M35" s="18"/>
    </row>
    <row r="36" spans="2:13" x14ac:dyDescent="0.2">
      <c r="B36" s="26"/>
      <c r="C36" s="26"/>
      <c r="E36" s="26"/>
      <c r="F36" s="26"/>
      <c r="G36" s="27"/>
      <c r="H36" s="26"/>
      <c r="I36" s="26"/>
      <c r="J36" s="26"/>
      <c r="K36" s="27"/>
      <c r="L36" s="18"/>
      <c r="M36" s="18"/>
    </row>
    <row r="37" spans="2:13" x14ac:dyDescent="0.2">
      <c r="B37" s="26"/>
      <c r="C37" s="26"/>
      <c r="E37" s="26"/>
      <c r="F37" s="26"/>
      <c r="G37" s="27"/>
      <c r="H37" s="26"/>
      <c r="I37" s="26"/>
      <c r="J37" s="26"/>
      <c r="K37" s="27"/>
      <c r="L37" s="18"/>
      <c r="M37" s="18"/>
    </row>
    <row r="38" spans="2:13" x14ac:dyDescent="0.2">
      <c r="B38" s="26"/>
      <c r="C38" s="26"/>
      <c r="E38" s="26"/>
      <c r="F38" s="26"/>
      <c r="G38" s="27"/>
      <c r="H38" s="26"/>
      <c r="I38" s="26"/>
      <c r="J38" s="26"/>
      <c r="K38" s="27"/>
      <c r="L38" s="18"/>
      <c r="M38" s="18"/>
    </row>
    <row r="39" spans="2:13" x14ac:dyDescent="0.2">
      <c r="B39" s="26"/>
      <c r="C39" s="26"/>
      <c r="E39" s="26"/>
      <c r="F39" s="26"/>
      <c r="G39" s="27"/>
      <c r="H39" s="26"/>
      <c r="I39" s="26"/>
      <c r="J39" s="26"/>
      <c r="K39" s="27"/>
      <c r="L39" s="18"/>
      <c r="M39" s="18"/>
    </row>
    <row r="40" spans="2:13" x14ac:dyDescent="0.2">
      <c r="B40" s="26"/>
      <c r="C40" s="26"/>
      <c r="E40" s="26"/>
      <c r="F40" s="26"/>
      <c r="G40" s="27"/>
      <c r="H40" s="26"/>
      <c r="I40" s="26"/>
      <c r="J40" s="26"/>
      <c r="K40" s="27"/>
      <c r="L40" s="18"/>
      <c r="M40" s="18"/>
    </row>
    <row r="41" spans="2:13" x14ac:dyDescent="0.2">
      <c r="B41" s="26"/>
      <c r="C41" s="26"/>
      <c r="E41" s="26"/>
      <c r="F41" s="26"/>
      <c r="G41" s="27"/>
      <c r="H41" s="26"/>
      <c r="I41" s="26"/>
      <c r="J41" s="26"/>
      <c r="K41" s="27"/>
      <c r="L41" s="18"/>
      <c r="M41" s="18"/>
    </row>
    <row r="42" spans="2:13" x14ac:dyDescent="0.2">
      <c r="B42" s="26"/>
      <c r="C42" s="26"/>
      <c r="E42" s="26"/>
      <c r="F42" s="26"/>
      <c r="G42" s="27"/>
      <c r="H42" s="26"/>
      <c r="I42" s="26"/>
      <c r="J42" s="26"/>
      <c r="K42" s="27"/>
      <c r="L42" s="18"/>
      <c r="M42" s="18"/>
    </row>
    <row r="43" spans="2:13" x14ac:dyDescent="0.2">
      <c r="B43" s="26"/>
      <c r="C43" s="26"/>
      <c r="E43" s="26"/>
      <c r="F43" s="26"/>
      <c r="G43" s="27"/>
      <c r="H43" s="26"/>
      <c r="I43" s="26"/>
      <c r="J43" s="26"/>
      <c r="K43" s="27"/>
      <c r="L43" s="18"/>
      <c r="M43" s="18"/>
    </row>
    <row r="44" spans="2:13" x14ac:dyDescent="0.2">
      <c r="B44" s="26"/>
      <c r="C44" s="26"/>
      <c r="E44" s="26"/>
      <c r="F44" s="26"/>
      <c r="G44" s="27"/>
      <c r="H44" s="26"/>
      <c r="I44" s="26"/>
      <c r="J44" s="26"/>
      <c r="K44" s="27"/>
      <c r="L44" s="18"/>
      <c r="M44" s="18"/>
    </row>
    <row r="45" spans="2:13" x14ac:dyDescent="0.2">
      <c r="B45" s="26"/>
      <c r="C45" s="26"/>
      <c r="E45" s="26"/>
      <c r="F45" s="26"/>
      <c r="G45" s="27"/>
      <c r="H45" s="26"/>
      <c r="I45" s="26"/>
      <c r="J45" s="26"/>
      <c r="K45" s="27"/>
      <c r="L45" s="18"/>
      <c r="M45" s="18"/>
    </row>
    <row r="46" spans="2:13" x14ac:dyDescent="0.2">
      <c r="B46" s="26"/>
      <c r="C46" s="26"/>
      <c r="E46" s="26"/>
      <c r="F46" s="26"/>
      <c r="G46" s="27"/>
      <c r="H46" s="26"/>
      <c r="I46" s="26"/>
      <c r="J46" s="26"/>
      <c r="K46" s="27"/>
      <c r="L46" s="18"/>
      <c r="M46" s="18"/>
    </row>
    <row r="47" spans="2:13" x14ac:dyDescent="0.2">
      <c r="B47" s="26"/>
      <c r="C47" s="26"/>
      <c r="E47" s="26"/>
      <c r="F47" s="26"/>
      <c r="G47" s="27"/>
      <c r="H47" s="26"/>
      <c r="I47" s="26"/>
      <c r="J47" s="26"/>
      <c r="K47" s="27"/>
      <c r="L47" s="18"/>
      <c r="M47" s="18"/>
    </row>
    <row r="48" spans="2:13" x14ac:dyDescent="0.2">
      <c r="B48" s="26"/>
      <c r="C48" s="26"/>
      <c r="E48" s="26"/>
      <c r="F48" s="26"/>
      <c r="G48" s="27"/>
      <c r="H48" s="26"/>
      <c r="I48" s="26"/>
      <c r="J48" s="26"/>
      <c r="K48" s="27"/>
      <c r="L48" s="18"/>
      <c r="M48" s="18"/>
    </row>
    <row r="49" spans="2:13" x14ac:dyDescent="0.2">
      <c r="B49" s="26"/>
      <c r="C49" s="26"/>
      <c r="E49" s="26"/>
      <c r="F49" s="26"/>
      <c r="G49" s="27"/>
      <c r="H49" s="26"/>
      <c r="I49" s="26"/>
      <c r="J49" s="26"/>
      <c r="K49" s="27"/>
      <c r="L49" s="18"/>
      <c r="M49" s="18"/>
    </row>
    <row r="50" spans="2:13" x14ac:dyDescent="0.2">
      <c r="B50" s="26"/>
      <c r="C50" s="26"/>
      <c r="E50" s="26"/>
      <c r="F50" s="26"/>
      <c r="G50" s="27"/>
      <c r="H50" s="26"/>
      <c r="I50" s="26"/>
      <c r="J50" s="26"/>
      <c r="K50" s="27"/>
      <c r="L50" s="18"/>
      <c r="M50" s="18"/>
    </row>
    <row r="51" spans="2:13" x14ac:dyDescent="0.2">
      <c r="B51" s="26"/>
      <c r="C51" s="26"/>
      <c r="E51" s="26"/>
      <c r="F51" s="26"/>
      <c r="G51" s="27"/>
      <c r="H51" s="26"/>
      <c r="I51" s="26"/>
      <c r="J51" s="26"/>
      <c r="K51" s="27"/>
      <c r="L51" s="18"/>
      <c r="M51" s="18"/>
    </row>
    <row r="52" spans="2:13" x14ac:dyDescent="0.2">
      <c r="B52" s="26"/>
      <c r="C52" s="26"/>
      <c r="E52" s="26"/>
      <c r="F52" s="26"/>
      <c r="G52" s="27"/>
      <c r="H52" s="26"/>
      <c r="I52" s="26"/>
      <c r="J52" s="26"/>
      <c r="K52" s="27"/>
      <c r="L52" s="18"/>
      <c r="M52" s="18"/>
    </row>
    <row r="53" spans="2:13" x14ac:dyDescent="0.2">
      <c r="B53" s="26"/>
      <c r="C53" s="26"/>
      <c r="E53" s="26"/>
      <c r="F53" s="26"/>
      <c r="G53" s="27"/>
      <c r="H53" s="26"/>
      <c r="I53" s="26"/>
      <c r="J53" s="26"/>
      <c r="K53" s="27"/>
      <c r="L53" s="18"/>
      <c r="M53" s="18"/>
    </row>
    <row r="54" spans="2:13" x14ac:dyDescent="0.2">
      <c r="B54" s="26"/>
      <c r="C54" s="26"/>
      <c r="E54" s="26"/>
      <c r="F54" s="26"/>
      <c r="G54" s="27"/>
      <c r="H54" s="26"/>
      <c r="I54" s="26"/>
      <c r="J54" s="26"/>
      <c r="K54" s="27"/>
      <c r="L54" s="18"/>
      <c r="M54" s="18"/>
    </row>
    <row r="55" spans="2:13" x14ac:dyDescent="0.2">
      <c r="B55" s="27"/>
      <c r="E55" s="26"/>
      <c r="F55" s="26"/>
      <c r="G55" s="27"/>
      <c r="H55" s="27"/>
      <c r="I55" s="27"/>
      <c r="J55" s="26"/>
      <c r="K55" s="27"/>
      <c r="L55" s="18"/>
      <c r="M55" s="18"/>
    </row>
    <row r="56" spans="2:13" x14ac:dyDescent="0.2">
      <c r="E56" s="26"/>
      <c r="F56" s="26"/>
      <c r="L56" s="18"/>
      <c r="M56" s="18"/>
    </row>
    <row r="57" spans="2:13" x14ac:dyDescent="0.2">
      <c r="E57" s="26"/>
      <c r="F57" s="26"/>
      <c r="L57" s="18"/>
      <c r="M57" s="18"/>
    </row>
    <row r="58" spans="2:13" x14ac:dyDescent="0.2">
      <c r="E58" s="26"/>
      <c r="F58" s="26"/>
      <c r="L58" s="18"/>
      <c r="M58" s="18"/>
    </row>
    <row r="59" spans="2:13" x14ac:dyDescent="0.2">
      <c r="E59" s="26"/>
      <c r="F59" s="26"/>
      <c r="L59" s="18"/>
      <c r="M59" s="18"/>
    </row>
    <row r="60" spans="2:13" x14ac:dyDescent="0.2">
      <c r="E60" s="26"/>
      <c r="F60" s="26"/>
      <c r="L60" s="18"/>
      <c r="M60" s="18"/>
    </row>
    <row r="61" spans="2:13" x14ac:dyDescent="0.2">
      <c r="E61" s="26"/>
      <c r="F61" s="26"/>
      <c r="L61" s="18"/>
      <c r="M61" s="18"/>
    </row>
    <row r="62" spans="2:13" x14ac:dyDescent="0.2">
      <c r="E62" s="26"/>
      <c r="F62" s="26"/>
      <c r="L62" s="18"/>
      <c r="M62" s="18"/>
    </row>
    <row r="63" spans="2:13" x14ac:dyDescent="0.2">
      <c r="E63" s="26"/>
      <c r="F63" s="26"/>
      <c r="L63" s="18"/>
      <c r="M63" s="18"/>
    </row>
    <row r="64" spans="2:13" x14ac:dyDescent="0.2">
      <c r="E64" s="26"/>
      <c r="F64" s="26"/>
      <c r="L64" s="18"/>
      <c r="M64" s="18"/>
    </row>
    <row r="65" spans="5:13" x14ac:dyDescent="0.2">
      <c r="E65" s="26"/>
      <c r="F65" s="26"/>
      <c r="L65" s="18"/>
      <c r="M65" s="18"/>
    </row>
    <row r="66" spans="5:13" x14ac:dyDescent="0.2">
      <c r="E66" s="26"/>
      <c r="F66" s="26"/>
      <c r="L66" s="18"/>
      <c r="M66" s="18"/>
    </row>
    <row r="67" spans="5:13" x14ac:dyDescent="0.2">
      <c r="E67" s="26"/>
      <c r="F67" s="26"/>
      <c r="L67" s="18"/>
      <c r="M67" s="18"/>
    </row>
    <row r="68" spans="5:13" x14ac:dyDescent="0.2">
      <c r="E68" s="26"/>
      <c r="F68" s="26"/>
      <c r="L68" s="18"/>
      <c r="M68" s="18"/>
    </row>
    <row r="69" spans="5:13" x14ac:dyDescent="0.2">
      <c r="E69" s="26"/>
      <c r="F69" s="26"/>
      <c r="L69" s="18"/>
      <c r="M69" s="18"/>
    </row>
    <row r="70" spans="5:13" x14ac:dyDescent="0.2">
      <c r="E70" s="26"/>
      <c r="F70" s="26"/>
      <c r="L70" s="18"/>
      <c r="M70" s="18"/>
    </row>
    <row r="71" spans="5:13" x14ac:dyDescent="0.2">
      <c r="E71" s="26"/>
      <c r="F71" s="26"/>
      <c r="L71" s="18"/>
      <c r="M71" s="18"/>
    </row>
    <row r="72" spans="5:13" x14ac:dyDescent="0.2">
      <c r="E72" s="26"/>
      <c r="F72" s="26"/>
      <c r="L72" s="18"/>
      <c r="M72" s="18"/>
    </row>
    <row r="73" spans="5:13" x14ac:dyDescent="0.2">
      <c r="E73" s="26"/>
      <c r="F73" s="26"/>
      <c r="L73" s="18"/>
      <c r="M73" s="18"/>
    </row>
    <row r="74" spans="5:13" x14ac:dyDescent="0.2">
      <c r="E74" s="26"/>
      <c r="F74" s="26"/>
      <c r="L74" s="18"/>
      <c r="M74" s="18"/>
    </row>
    <row r="75" spans="5:13" x14ac:dyDescent="0.2">
      <c r="E75" s="26"/>
      <c r="F75" s="26"/>
      <c r="L75" s="18"/>
      <c r="M75" s="18"/>
    </row>
    <row r="76" spans="5:13" x14ac:dyDescent="0.2">
      <c r="E76" s="26"/>
      <c r="F76" s="26"/>
      <c r="L76" s="18"/>
      <c r="M76" s="18"/>
    </row>
    <row r="77" spans="5:13" x14ac:dyDescent="0.2">
      <c r="E77" s="26"/>
      <c r="F77" s="26"/>
      <c r="L77" s="18"/>
      <c r="M77" s="18"/>
    </row>
    <row r="78" spans="5:13" x14ac:dyDescent="0.2">
      <c r="E78" s="27"/>
      <c r="F78" s="26"/>
      <c r="L78" s="15"/>
      <c r="M78" s="18"/>
    </row>
    <row r="79" spans="5:13" x14ac:dyDescent="0.2">
      <c r="E79" s="27"/>
      <c r="F79" s="27"/>
      <c r="L79" s="15"/>
      <c r="M79" s="15"/>
    </row>
    <row r="80" spans="5:13" x14ac:dyDescent="0.2">
      <c r="E80" s="27"/>
      <c r="F80" s="27"/>
      <c r="L80" s="15"/>
      <c r="M80" s="15"/>
    </row>
    <row r="81" spans="5:13" x14ac:dyDescent="0.2">
      <c r="E81" s="27"/>
      <c r="F81" s="27"/>
      <c r="L81" s="15"/>
      <c r="M81" s="15"/>
    </row>
    <row r="82" spans="5:13" x14ac:dyDescent="0.2">
      <c r="L82" s="15"/>
      <c r="M82" s="15"/>
    </row>
    <row r="83" spans="5:13" x14ac:dyDescent="0.2">
      <c r="L83" s="15"/>
      <c r="M83" s="15"/>
    </row>
    <row r="84" spans="5:13" x14ac:dyDescent="0.2">
      <c r="L84" s="15"/>
      <c r="M84" s="15"/>
    </row>
    <row r="85" spans="5:13" x14ac:dyDescent="0.2">
      <c r="L85" s="15"/>
      <c r="M85" s="15"/>
    </row>
    <row r="86" spans="5:13" x14ac:dyDescent="0.2">
      <c r="L86" s="15"/>
      <c r="M86" s="15"/>
    </row>
    <row r="87" spans="5:13" x14ac:dyDescent="0.2">
      <c r="L87" s="15"/>
      <c r="M87" s="15"/>
    </row>
    <row r="88" spans="5:13" x14ac:dyDescent="0.2">
      <c r="L88" s="15"/>
      <c r="M88" s="15"/>
    </row>
    <row r="89" spans="5:13" x14ac:dyDescent="0.2">
      <c r="L89" s="15"/>
      <c r="M89" s="15"/>
    </row>
    <row r="90" spans="5:13" x14ac:dyDescent="0.2">
      <c r="L90" s="15"/>
      <c r="M90" s="15"/>
    </row>
    <row r="91" spans="5:13" x14ac:dyDescent="0.2">
      <c r="L91" s="15"/>
      <c r="M91" s="15"/>
    </row>
    <row r="92" spans="5:13" x14ac:dyDescent="0.2">
      <c r="L92" s="15"/>
      <c r="M92" s="15"/>
    </row>
    <row r="93" spans="5:13" x14ac:dyDescent="0.2">
      <c r="L93" s="15"/>
      <c r="M93" s="15"/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5"/>
  <sheetViews>
    <sheetView zoomScale="75" workbookViewId="0">
      <selection activeCell="L19" sqref="L19"/>
    </sheetView>
  </sheetViews>
  <sheetFormatPr defaultRowHeight="12.75" x14ac:dyDescent="0.2"/>
  <cols>
    <col min="1" max="1" width="1.140625" customWidth="1"/>
    <col min="2" max="2" width="20.140625" customWidth="1"/>
    <col min="3" max="3" width="21.28515625" customWidth="1"/>
  </cols>
  <sheetData>
    <row r="1" spans="2:3" s="2" customFormat="1" ht="20.25" x14ac:dyDescent="0.3">
      <c r="B1" s="4" t="s">
        <v>0</v>
      </c>
      <c r="C1" s="4"/>
    </row>
    <row r="2" spans="2:3" s="3" customFormat="1" ht="15.75" x14ac:dyDescent="0.25">
      <c r="B2" s="5" t="s">
        <v>1</v>
      </c>
      <c r="C2" s="5"/>
    </row>
    <row r="3" spans="2:3" s="3" customFormat="1" ht="15.75" x14ac:dyDescent="0.25">
      <c r="B3" s="6" t="s">
        <v>4</v>
      </c>
      <c r="C3" s="6"/>
    </row>
    <row r="4" spans="2:3" x14ac:dyDescent="0.2">
      <c r="B4" s="8" t="s">
        <v>19</v>
      </c>
      <c r="C4" s="9" t="s">
        <v>3</v>
      </c>
    </row>
    <row r="5" spans="2:3" x14ac:dyDescent="0.2">
      <c r="B5" s="7">
        <v>34</v>
      </c>
      <c r="C5" s="7">
        <v>1</v>
      </c>
    </row>
    <row r="6" spans="2:3" x14ac:dyDescent="0.2">
      <c r="B6" s="7">
        <v>35</v>
      </c>
      <c r="C6" s="7">
        <v>3</v>
      </c>
    </row>
    <row r="7" spans="2:3" x14ac:dyDescent="0.2">
      <c r="B7" s="7">
        <v>36</v>
      </c>
      <c r="C7" s="7">
        <v>19</v>
      </c>
    </row>
    <row r="8" spans="2:3" x14ac:dyDescent="0.2">
      <c r="B8" s="7">
        <v>37</v>
      </c>
      <c r="C8" s="7">
        <v>34</v>
      </c>
    </row>
    <row r="9" spans="2:3" x14ac:dyDescent="0.2">
      <c r="B9" s="7">
        <v>38</v>
      </c>
      <c r="C9" s="7">
        <v>76</v>
      </c>
    </row>
    <row r="10" spans="2:3" x14ac:dyDescent="0.2">
      <c r="B10" s="7">
        <v>39</v>
      </c>
      <c r="C10" s="7">
        <v>178</v>
      </c>
    </row>
    <row r="11" spans="2:3" x14ac:dyDescent="0.2">
      <c r="B11" s="7">
        <v>40</v>
      </c>
      <c r="C11" s="7">
        <v>313</v>
      </c>
    </row>
    <row r="12" spans="2:3" x14ac:dyDescent="0.2">
      <c r="B12" s="7">
        <v>41</v>
      </c>
      <c r="C12" s="7">
        <v>495</v>
      </c>
    </row>
    <row r="13" spans="2:3" x14ac:dyDescent="0.2">
      <c r="B13" s="7">
        <v>42</v>
      </c>
      <c r="C13" s="7">
        <v>632</v>
      </c>
    </row>
    <row r="14" spans="2:3" x14ac:dyDescent="0.2">
      <c r="B14" s="7">
        <v>43</v>
      </c>
      <c r="C14" s="7">
        <v>738</v>
      </c>
    </row>
    <row r="15" spans="2:3" x14ac:dyDescent="0.2">
      <c r="B15" s="7">
        <v>44</v>
      </c>
      <c r="C15" s="7">
        <v>675</v>
      </c>
    </row>
    <row r="16" spans="2:3" x14ac:dyDescent="0.2">
      <c r="B16" s="7">
        <v>45</v>
      </c>
      <c r="C16" s="7">
        <v>665</v>
      </c>
    </row>
    <row r="17" spans="2:4" x14ac:dyDescent="0.2">
      <c r="B17" s="7">
        <v>46</v>
      </c>
      <c r="C17" s="7">
        <v>466</v>
      </c>
    </row>
    <row r="18" spans="2:4" x14ac:dyDescent="0.2">
      <c r="B18" s="7">
        <v>47</v>
      </c>
      <c r="C18" s="7">
        <v>343</v>
      </c>
    </row>
    <row r="19" spans="2:4" x14ac:dyDescent="0.2">
      <c r="B19" s="7">
        <v>48</v>
      </c>
      <c r="C19" s="7">
        <v>195</v>
      </c>
    </row>
    <row r="20" spans="2:4" x14ac:dyDescent="0.2">
      <c r="B20" s="7">
        <v>49</v>
      </c>
      <c r="C20" s="7">
        <v>88</v>
      </c>
    </row>
    <row r="21" spans="2:4" x14ac:dyDescent="0.2">
      <c r="B21" s="7">
        <v>50</v>
      </c>
      <c r="C21" s="7">
        <v>45</v>
      </c>
    </row>
    <row r="22" spans="2:4" x14ac:dyDescent="0.2">
      <c r="B22" s="7">
        <v>51</v>
      </c>
      <c r="C22" s="7">
        <v>18</v>
      </c>
    </row>
    <row r="23" spans="2:4" x14ac:dyDescent="0.2">
      <c r="B23" s="7">
        <v>52</v>
      </c>
      <c r="C23" s="7">
        <v>12</v>
      </c>
    </row>
    <row r="24" spans="2:4" x14ac:dyDescent="0.2">
      <c r="B24" s="7">
        <v>53</v>
      </c>
      <c r="C24" s="7">
        <v>2</v>
      </c>
    </row>
    <row r="25" spans="2:4" x14ac:dyDescent="0.2">
      <c r="B25" s="7">
        <v>54</v>
      </c>
      <c r="C25" s="7">
        <v>3</v>
      </c>
    </row>
    <row r="26" spans="2:4" x14ac:dyDescent="0.2">
      <c r="B26" s="26"/>
      <c r="C26" s="26">
        <f>SUM(C5:C25)</f>
        <v>5001</v>
      </c>
    </row>
    <row r="27" spans="2:4" x14ac:dyDescent="0.2">
      <c r="B27" s="26"/>
      <c r="C27" s="26"/>
    </row>
    <row r="28" spans="2:4" x14ac:dyDescent="0.2">
      <c r="B28" s="26"/>
      <c r="C28" s="26"/>
      <c r="D28" s="27"/>
    </row>
    <row r="29" spans="2:4" x14ac:dyDescent="0.2">
      <c r="B29" s="26"/>
      <c r="C29" s="26"/>
      <c r="D29" s="27"/>
    </row>
    <row r="30" spans="2:4" x14ac:dyDescent="0.2">
      <c r="B30" s="26"/>
      <c r="C30" s="26"/>
      <c r="D30" s="27"/>
    </row>
    <row r="31" spans="2:4" x14ac:dyDescent="0.2">
      <c r="B31" s="26"/>
      <c r="C31" s="26"/>
      <c r="D31" s="27"/>
    </row>
    <row r="32" spans="2:4" x14ac:dyDescent="0.2">
      <c r="B32" s="26"/>
      <c r="C32" s="26"/>
      <c r="D32" s="27"/>
    </row>
    <row r="33" spans="2:4" x14ac:dyDescent="0.2">
      <c r="B33" s="26"/>
      <c r="C33" s="26"/>
      <c r="D33" s="27"/>
    </row>
    <row r="34" spans="2:4" x14ac:dyDescent="0.2">
      <c r="B34" s="26"/>
      <c r="C34" s="26"/>
      <c r="D34" s="27"/>
    </row>
    <row r="35" spans="2:4" x14ac:dyDescent="0.2">
      <c r="B35" s="26"/>
      <c r="C35" s="26"/>
      <c r="D35" s="27"/>
    </row>
    <row r="36" spans="2:4" x14ac:dyDescent="0.2">
      <c r="B36" s="26"/>
      <c r="C36" s="26"/>
      <c r="D36" s="27"/>
    </row>
    <row r="37" spans="2:4" x14ac:dyDescent="0.2">
      <c r="B37" s="26"/>
      <c r="C37" s="26"/>
      <c r="D37" s="27"/>
    </row>
    <row r="38" spans="2:4" x14ac:dyDescent="0.2">
      <c r="B38" s="26"/>
      <c r="C38" s="26"/>
      <c r="D38" s="27"/>
    </row>
    <row r="39" spans="2:4" x14ac:dyDescent="0.2">
      <c r="B39" s="26"/>
      <c r="C39" s="26"/>
      <c r="D39" s="27"/>
    </row>
    <row r="40" spans="2:4" x14ac:dyDescent="0.2">
      <c r="B40" s="26"/>
      <c r="C40" s="26"/>
      <c r="D40" s="27"/>
    </row>
    <row r="41" spans="2:4" x14ac:dyDescent="0.2">
      <c r="B41" s="26"/>
      <c r="C41" s="26"/>
      <c r="D41" s="27"/>
    </row>
    <row r="42" spans="2:4" x14ac:dyDescent="0.2">
      <c r="B42" s="26"/>
      <c r="C42" s="26"/>
      <c r="D42" s="27"/>
    </row>
    <row r="43" spans="2:4" x14ac:dyDescent="0.2">
      <c r="B43" s="26"/>
      <c r="C43" s="26"/>
      <c r="D43" s="27"/>
    </row>
    <row r="44" spans="2:4" x14ac:dyDescent="0.2">
      <c r="B44" s="26"/>
      <c r="C44" s="26"/>
      <c r="D44" s="27"/>
    </row>
    <row r="45" spans="2:4" x14ac:dyDescent="0.2">
      <c r="B45" s="26"/>
      <c r="C45" s="26"/>
      <c r="D45" s="27"/>
    </row>
    <row r="46" spans="2:4" x14ac:dyDescent="0.2">
      <c r="B46" s="26"/>
      <c r="C46" s="26"/>
      <c r="D46" s="27"/>
    </row>
    <row r="47" spans="2:4" x14ac:dyDescent="0.2">
      <c r="B47" s="26"/>
      <c r="C47" s="26"/>
      <c r="D47" s="27"/>
    </row>
    <row r="48" spans="2:4" x14ac:dyDescent="0.2">
      <c r="B48" s="26"/>
      <c r="C48" s="26"/>
      <c r="D48" s="27"/>
    </row>
    <row r="49" spans="2:4" x14ac:dyDescent="0.2">
      <c r="B49" s="26"/>
      <c r="C49" s="26"/>
      <c r="D49" s="27"/>
    </row>
    <row r="50" spans="2:4" x14ac:dyDescent="0.2">
      <c r="B50" s="26"/>
      <c r="C50" s="26"/>
      <c r="D50" s="27"/>
    </row>
    <row r="51" spans="2:4" x14ac:dyDescent="0.2">
      <c r="B51" s="26"/>
      <c r="C51" s="26"/>
      <c r="D51" s="27"/>
    </row>
    <row r="52" spans="2:4" x14ac:dyDescent="0.2">
      <c r="B52" s="26"/>
      <c r="C52" s="26"/>
      <c r="D52" s="27"/>
    </row>
    <row r="53" spans="2:4" x14ac:dyDescent="0.2">
      <c r="B53" s="26"/>
      <c r="C53" s="26"/>
      <c r="D53" s="27"/>
    </row>
    <row r="54" spans="2:4" x14ac:dyDescent="0.2">
      <c r="B54" s="26"/>
      <c r="C54" s="26"/>
      <c r="D54" s="27"/>
    </row>
    <row r="55" spans="2:4" x14ac:dyDescent="0.2">
      <c r="B55" s="27"/>
      <c r="D55" s="27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="75" workbookViewId="0">
      <selection activeCell="E56" sqref="E56"/>
    </sheetView>
  </sheetViews>
  <sheetFormatPr defaultRowHeight="12.75" x14ac:dyDescent="0.2"/>
  <cols>
    <col min="1" max="1" width="5.5703125" customWidth="1"/>
    <col min="2" max="2" width="5.7109375" customWidth="1"/>
    <col min="3" max="3" width="5.140625" customWidth="1"/>
    <col min="4" max="4" width="5.28515625" customWidth="1"/>
    <col min="5" max="5" width="5.42578125" customWidth="1"/>
    <col min="6" max="6" width="5.28515625" customWidth="1"/>
    <col min="7" max="7" width="5.42578125" customWidth="1"/>
    <col min="8" max="10" width="5.5703125" customWidth="1"/>
    <col min="11" max="23" width="5.140625" customWidth="1"/>
    <col min="26" max="26" width="9.140625" style="25"/>
    <col min="28" max="28" width="9.7109375" customWidth="1"/>
  </cols>
  <sheetData>
    <row r="1" spans="1:30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30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AA2" s="15"/>
      <c r="AB2" s="15"/>
      <c r="AC2" s="15"/>
      <c r="AD2" s="15"/>
    </row>
    <row r="3" spans="1:30" ht="15.75" x14ac:dyDescent="0.25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AA3" s="15"/>
      <c r="AB3" s="15"/>
      <c r="AC3" s="15"/>
      <c r="AD3" s="15"/>
    </row>
    <row r="4" spans="1:30" x14ac:dyDescent="0.2">
      <c r="A4" s="14"/>
      <c r="B4" s="14"/>
      <c r="C4" s="13" t="s">
        <v>12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4"/>
      <c r="AA4" s="15"/>
      <c r="AB4" s="16"/>
      <c r="AC4" s="16"/>
      <c r="AD4" s="15"/>
    </row>
    <row r="5" spans="1:30" x14ac:dyDescent="0.2">
      <c r="A5" s="14"/>
      <c r="B5" s="14"/>
      <c r="C5" s="11">
        <v>34</v>
      </c>
      <c r="D5" s="11">
        <v>35</v>
      </c>
      <c r="E5" s="11">
        <v>36</v>
      </c>
      <c r="F5" s="11">
        <v>37</v>
      </c>
      <c r="G5" s="11">
        <v>38</v>
      </c>
      <c r="H5" s="11">
        <v>39</v>
      </c>
      <c r="I5" s="11">
        <v>40</v>
      </c>
      <c r="J5" s="11">
        <v>41</v>
      </c>
      <c r="K5" s="11">
        <v>42</v>
      </c>
      <c r="L5" s="11">
        <v>43</v>
      </c>
      <c r="M5" s="11">
        <v>44</v>
      </c>
      <c r="N5" s="11">
        <v>45</v>
      </c>
      <c r="O5" s="11">
        <v>46</v>
      </c>
      <c r="P5" s="11">
        <v>47</v>
      </c>
      <c r="Q5" s="11">
        <v>48</v>
      </c>
      <c r="R5" s="11">
        <v>49</v>
      </c>
      <c r="S5" s="11">
        <v>50</v>
      </c>
      <c r="T5" s="11">
        <v>51</v>
      </c>
      <c r="U5" s="11">
        <v>52</v>
      </c>
      <c r="V5" s="11">
        <v>53</v>
      </c>
      <c r="W5" s="11">
        <v>54</v>
      </c>
      <c r="X5" s="14"/>
      <c r="AA5" s="15"/>
      <c r="AB5" s="16"/>
      <c r="AC5" s="16"/>
      <c r="AD5" s="15"/>
    </row>
    <row r="6" spans="1:30" x14ac:dyDescent="0.2">
      <c r="A6" s="30" t="s">
        <v>13</v>
      </c>
      <c r="B6" s="12">
        <v>71</v>
      </c>
      <c r="C6" s="7"/>
      <c r="D6" s="7"/>
      <c r="E6" s="7"/>
      <c r="F6" s="7"/>
      <c r="G6" s="7"/>
      <c r="H6" s="7"/>
      <c r="I6" s="7"/>
      <c r="J6" s="7"/>
      <c r="K6" s="7"/>
      <c r="L6" s="19"/>
      <c r="M6" s="19"/>
      <c r="N6" s="19"/>
      <c r="O6" s="19"/>
      <c r="P6" s="19"/>
      <c r="Q6" s="19"/>
      <c r="R6" s="19"/>
      <c r="S6" s="19"/>
      <c r="T6" s="19"/>
      <c r="U6" s="19">
        <v>1</v>
      </c>
      <c r="V6" s="19"/>
      <c r="W6" s="19"/>
      <c r="X6" s="20">
        <f>SUM(C6:W6)</f>
        <v>1</v>
      </c>
      <c r="Z6" s="25">
        <v>57.5</v>
      </c>
      <c r="AA6" s="15"/>
      <c r="AB6" s="17"/>
      <c r="AC6" s="18"/>
      <c r="AD6" s="15"/>
    </row>
    <row r="7" spans="1:30" x14ac:dyDescent="0.2">
      <c r="A7" s="30"/>
      <c r="B7" s="12">
        <v>70</v>
      </c>
      <c r="C7" s="7"/>
      <c r="D7" s="7"/>
      <c r="E7" s="7"/>
      <c r="F7" s="7"/>
      <c r="G7" s="7"/>
      <c r="H7" s="7"/>
      <c r="I7" s="7"/>
      <c r="J7" s="7"/>
      <c r="K7" s="7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Z7" s="25">
        <v>56.5</v>
      </c>
      <c r="AA7" s="15"/>
      <c r="AB7" s="17"/>
      <c r="AC7" s="18"/>
      <c r="AD7" s="15"/>
    </row>
    <row r="8" spans="1:30" x14ac:dyDescent="0.2">
      <c r="A8" s="30"/>
      <c r="B8" s="12">
        <v>69</v>
      </c>
      <c r="C8" s="7"/>
      <c r="D8" s="7"/>
      <c r="E8" s="7"/>
      <c r="F8" s="7"/>
      <c r="G8" s="7"/>
      <c r="H8" s="7"/>
      <c r="I8" s="7"/>
      <c r="J8" s="7"/>
      <c r="K8" s="7"/>
      <c r="L8" s="19"/>
      <c r="M8" s="19"/>
      <c r="N8" s="19"/>
      <c r="O8" s="19"/>
      <c r="P8" s="19">
        <v>1</v>
      </c>
      <c r="Q8" s="19"/>
      <c r="R8" s="19"/>
      <c r="S8" s="19">
        <v>1</v>
      </c>
      <c r="T8" s="19"/>
      <c r="U8" s="19"/>
      <c r="V8" s="19"/>
      <c r="W8" s="19">
        <v>1</v>
      </c>
      <c r="X8" s="20">
        <f t="shared" ref="X8:X28" si="0">SUM(C8:W8)</f>
        <v>3</v>
      </c>
      <c r="Z8" s="25">
        <v>55.5</v>
      </c>
      <c r="AA8" s="15"/>
      <c r="AB8" s="17"/>
      <c r="AC8" s="18"/>
      <c r="AD8" s="15"/>
    </row>
    <row r="9" spans="1:30" x14ac:dyDescent="0.2">
      <c r="A9" s="30"/>
      <c r="B9" s="12">
        <v>68</v>
      </c>
      <c r="C9" s="7"/>
      <c r="D9" s="7"/>
      <c r="E9" s="7"/>
      <c r="F9" s="7"/>
      <c r="G9" s="7"/>
      <c r="H9" s="7"/>
      <c r="I9" s="7"/>
      <c r="J9" s="7"/>
      <c r="K9" s="7"/>
      <c r="L9" s="19">
        <v>2</v>
      </c>
      <c r="M9" s="19">
        <v>2</v>
      </c>
      <c r="N9" s="19">
        <v>1</v>
      </c>
      <c r="O9" s="19"/>
      <c r="P9" s="19">
        <v>3</v>
      </c>
      <c r="Q9" s="19">
        <v>3</v>
      </c>
      <c r="R9" s="19">
        <v>2</v>
      </c>
      <c r="S9" s="19">
        <v>2</v>
      </c>
      <c r="T9" s="19"/>
      <c r="U9" s="19"/>
      <c r="V9" s="19"/>
      <c r="W9" s="19"/>
      <c r="X9" s="20">
        <f t="shared" si="0"/>
        <v>15</v>
      </c>
      <c r="Z9" s="25">
        <v>54.5</v>
      </c>
      <c r="AA9" s="15"/>
      <c r="AB9" s="17"/>
      <c r="AC9" s="18"/>
      <c r="AD9" s="15"/>
    </row>
    <row r="10" spans="1:30" x14ac:dyDescent="0.2">
      <c r="A10" s="30"/>
      <c r="B10" s="12">
        <v>67</v>
      </c>
      <c r="C10" s="7"/>
      <c r="D10" s="7"/>
      <c r="E10" s="7"/>
      <c r="F10" s="7"/>
      <c r="G10" s="7"/>
      <c r="H10" s="7"/>
      <c r="I10" s="7"/>
      <c r="J10" s="7"/>
      <c r="K10" s="7"/>
      <c r="L10" s="19"/>
      <c r="M10" s="19">
        <v>3</v>
      </c>
      <c r="N10" s="19">
        <v>1</v>
      </c>
      <c r="O10" s="19">
        <v>2</v>
      </c>
      <c r="P10" s="19">
        <v>4</v>
      </c>
      <c r="Q10" s="19">
        <v>2</v>
      </c>
      <c r="R10" s="19">
        <v>2</v>
      </c>
      <c r="S10" s="19">
        <v>3</v>
      </c>
      <c r="T10" s="19"/>
      <c r="U10" s="19">
        <v>1</v>
      </c>
      <c r="V10" s="19"/>
      <c r="W10" s="19"/>
      <c r="X10" s="20">
        <f t="shared" si="0"/>
        <v>18</v>
      </c>
      <c r="Z10" s="25">
        <v>53.5</v>
      </c>
      <c r="AA10" s="15"/>
      <c r="AB10" s="17"/>
      <c r="AC10" s="18"/>
      <c r="AD10" s="15"/>
    </row>
    <row r="11" spans="1:30" x14ac:dyDescent="0.2">
      <c r="A11" s="30"/>
      <c r="B11" s="12">
        <v>66</v>
      </c>
      <c r="C11" s="7"/>
      <c r="D11" s="7"/>
      <c r="E11" s="7"/>
      <c r="F11" s="7"/>
      <c r="G11" s="7"/>
      <c r="H11" s="7"/>
      <c r="I11" s="7"/>
      <c r="J11" s="7"/>
      <c r="K11" s="7"/>
      <c r="L11" s="19">
        <v>4</v>
      </c>
      <c r="M11" s="19">
        <v>5</v>
      </c>
      <c r="N11" s="19">
        <v>5</v>
      </c>
      <c r="O11" s="19">
        <v>4</v>
      </c>
      <c r="P11" s="19">
        <v>6</v>
      </c>
      <c r="Q11" s="19">
        <v>10</v>
      </c>
      <c r="R11" s="19">
        <v>7</v>
      </c>
      <c r="S11" s="19">
        <v>7</v>
      </c>
      <c r="T11" s="19">
        <v>3</v>
      </c>
      <c r="U11" s="19"/>
      <c r="V11" s="19"/>
      <c r="W11" s="19">
        <v>1</v>
      </c>
      <c r="X11" s="20">
        <f t="shared" si="0"/>
        <v>52</v>
      </c>
      <c r="Z11" s="25">
        <v>52.5</v>
      </c>
      <c r="AA11" s="15"/>
      <c r="AB11" s="17"/>
      <c r="AC11" s="18"/>
      <c r="AD11" s="15"/>
    </row>
    <row r="12" spans="1:30" x14ac:dyDescent="0.2">
      <c r="A12" s="30"/>
      <c r="B12" s="12">
        <v>65</v>
      </c>
      <c r="C12" s="7"/>
      <c r="D12" s="7"/>
      <c r="E12" s="7"/>
      <c r="F12" s="7"/>
      <c r="G12" s="7"/>
      <c r="H12" s="7"/>
      <c r="I12" s="7">
        <v>1</v>
      </c>
      <c r="J12" s="7"/>
      <c r="K12" s="7">
        <v>2</v>
      </c>
      <c r="L12" s="19">
        <v>7</v>
      </c>
      <c r="M12" s="19">
        <v>3</v>
      </c>
      <c r="N12" s="19">
        <v>15</v>
      </c>
      <c r="O12" s="19">
        <v>13</v>
      </c>
      <c r="P12" s="19">
        <v>26</v>
      </c>
      <c r="Q12" s="19">
        <v>16</v>
      </c>
      <c r="R12" s="19">
        <v>11</v>
      </c>
      <c r="S12" s="19">
        <v>6</v>
      </c>
      <c r="T12" s="19">
        <v>3</v>
      </c>
      <c r="U12" s="19">
        <v>1</v>
      </c>
      <c r="V12" s="19">
        <v>1</v>
      </c>
      <c r="W12" s="19">
        <v>1</v>
      </c>
      <c r="X12" s="20">
        <f t="shared" si="0"/>
        <v>106</v>
      </c>
      <c r="Z12" s="25">
        <v>51.5</v>
      </c>
      <c r="AA12" s="15"/>
      <c r="AB12" s="17"/>
      <c r="AC12" s="18"/>
      <c r="AD12" s="15"/>
    </row>
    <row r="13" spans="1:30" x14ac:dyDescent="0.2">
      <c r="A13" s="30"/>
      <c r="B13" s="12">
        <v>64</v>
      </c>
      <c r="C13" s="7"/>
      <c r="D13" s="7"/>
      <c r="E13" s="7"/>
      <c r="F13" s="7"/>
      <c r="G13" s="7">
        <v>1</v>
      </c>
      <c r="H13" s="7"/>
      <c r="I13" s="7">
        <v>2</v>
      </c>
      <c r="J13" s="7">
        <v>2</v>
      </c>
      <c r="K13" s="7">
        <v>5</v>
      </c>
      <c r="L13" s="19">
        <v>5</v>
      </c>
      <c r="M13" s="19">
        <v>13</v>
      </c>
      <c r="N13" s="19">
        <v>22</v>
      </c>
      <c r="O13" s="19">
        <v>26</v>
      </c>
      <c r="P13" s="19">
        <v>31</v>
      </c>
      <c r="Q13" s="19">
        <v>22</v>
      </c>
      <c r="R13" s="19">
        <v>18</v>
      </c>
      <c r="S13" s="19">
        <v>4</v>
      </c>
      <c r="T13" s="19">
        <v>4</v>
      </c>
      <c r="U13" s="19">
        <v>4</v>
      </c>
      <c r="V13" s="19"/>
      <c r="W13" s="19"/>
      <c r="X13" s="20">
        <f t="shared" si="0"/>
        <v>159</v>
      </c>
      <c r="Z13" s="25">
        <v>50.5</v>
      </c>
      <c r="AA13" s="15"/>
      <c r="AB13" s="17"/>
      <c r="AC13" s="18"/>
      <c r="AD13" s="15"/>
    </row>
    <row r="14" spans="1:30" x14ac:dyDescent="0.2">
      <c r="A14" s="30"/>
      <c r="B14" s="12">
        <v>63</v>
      </c>
      <c r="C14" s="7"/>
      <c r="D14" s="7"/>
      <c r="E14" s="7"/>
      <c r="F14" s="7"/>
      <c r="G14" s="7"/>
      <c r="H14" s="7">
        <v>3</v>
      </c>
      <c r="I14" s="7">
        <v>1</v>
      </c>
      <c r="J14" s="7">
        <v>5</v>
      </c>
      <c r="K14" s="7">
        <v>5</v>
      </c>
      <c r="L14" s="19">
        <v>20</v>
      </c>
      <c r="M14" s="19">
        <v>36</v>
      </c>
      <c r="N14" s="19">
        <v>44</v>
      </c>
      <c r="O14" s="19">
        <v>48</v>
      </c>
      <c r="P14" s="19">
        <v>40</v>
      </c>
      <c r="Q14" s="19">
        <v>29</v>
      </c>
      <c r="R14" s="19">
        <v>16</v>
      </c>
      <c r="S14" s="19">
        <v>6</v>
      </c>
      <c r="T14" s="19">
        <v>4</v>
      </c>
      <c r="U14" s="19">
        <v>2</v>
      </c>
      <c r="V14" s="19">
        <v>1</v>
      </c>
      <c r="W14" s="19"/>
      <c r="X14" s="20">
        <f t="shared" si="0"/>
        <v>260</v>
      </c>
      <c r="Z14" s="25">
        <v>49.5</v>
      </c>
      <c r="AA14" s="15"/>
      <c r="AB14" s="17"/>
      <c r="AC14" s="18"/>
      <c r="AD14" s="15"/>
    </row>
    <row r="15" spans="1:30" x14ac:dyDescent="0.2">
      <c r="A15" s="30"/>
      <c r="B15" s="12">
        <v>62</v>
      </c>
      <c r="C15" s="7"/>
      <c r="D15" s="7"/>
      <c r="E15" s="7"/>
      <c r="F15" s="7"/>
      <c r="G15" s="7"/>
      <c r="H15" s="7">
        <v>2</v>
      </c>
      <c r="I15" s="7">
        <v>6</v>
      </c>
      <c r="J15" s="7">
        <v>15</v>
      </c>
      <c r="K15" s="7">
        <v>21</v>
      </c>
      <c r="L15" s="19">
        <v>61</v>
      </c>
      <c r="M15" s="19">
        <v>61</v>
      </c>
      <c r="N15" s="19">
        <v>84</v>
      </c>
      <c r="O15" s="19">
        <v>62</v>
      </c>
      <c r="P15" s="19">
        <v>59</v>
      </c>
      <c r="Q15" s="19">
        <v>27</v>
      </c>
      <c r="R15" s="19">
        <v>14</v>
      </c>
      <c r="S15" s="19">
        <v>6</v>
      </c>
      <c r="T15" s="19">
        <v>1</v>
      </c>
      <c r="U15" s="19">
        <v>2</v>
      </c>
      <c r="V15" s="19"/>
      <c r="W15" s="19"/>
      <c r="X15" s="20">
        <f t="shared" si="0"/>
        <v>421</v>
      </c>
      <c r="Z15" s="25">
        <v>48.5</v>
      </c>
      <c r="AA15" s="15"/>
      <c r="AB15" s="17"/>
      <c r="AC15" s="18"/>
      <c r="AD15" s="15"/>
    </row>
    <row r="16" spans="1:30" x14ac:dyDescent="0.2">
      <c r="A16" s="30"/>
      <c r="B16" s="12">
        <v>61</v>
      </c>
      <c r="C16" s="7"/>
      <c r="D16" s="7"/>
      <c r="E16" s="7"/>
      <c r="F16" s="7"/>
      <c r="G16" s="7">
        <v>3</v>
      </c>
      <c r="H16" s="7">
        <v>2</v>
      </c>
      <c r="I16" s="7">
        <v>6</v>
      </c>
      <c r="J16" s="7">
        <v>29</v>
      </c>
      <c r="K16" s="7">
        <v>43</v>
      </c>
      <c r="L16" s="19">
        <v>65</v>
      </c>
      <c r="M16" s="19">
        <v>99</v>
      </c>
      <c r="N16" s="19">
        <v>111</v>
      </c>
      <c r="O16" s="19">
        <v>91</v>
      </c>
      <c r="P16" s="19">
        <v>61</v>
      </c>
      <c r="Q16" s="19">
        <v>33</v>
      </c>
      <c r="R16" s="19">
        <v>9</v>
      </c>
      <c r="S16" s="19">
        <v>7</v>
      </c>
      <c r="T16" s="19">
        <v>1</v>
      </c>
      <c r="U16" s="19"/>
      <c r="V16" s="19"/>
      <c r="W16" s="19"/>
      <c r="X16" s="20">
        <f t="shared" si="0"/>
        <v>560</v>
      </c>
      <c r="Z16" s="25">
        <v>47.5</v>
      </c>
      <c r="AA16" s="15"/>
      <c r="AB16" s="17"/>
      <c r="AC16" s="18"/>
      <c r="AD16" s="15"/>
    </row>
    <row r="17" spans="1:30" x14ac:dyDescent="0.2">
      <c r="A17" s="30"/>
      <c r="B17" s="12">
        <v>60</v>
      </c>
      <c r="C17" s="7"/>
      <c r="D17" s="7"/>
      <c r="E17" s="7"/>
      <c r="F17" s="7"/>
      <c r="G17" s="7">
        <v>3</v>
      </c>
      <c r="H17" s="7">
        <v>5</v>
      </c>
      <c r="I17" s="7">
        <v>17</v>
      </c>
      <c r="J17" s="7">
        <v>40</v>
      </c>
      <c r="K17" s="7">
        <v>68</v>
      </c>
      <c r="L17" s="19">
        <v>112</v>
      </c>
      <c r="M17" s="19">
        <v>117</v>
      </c>
      <c r="N17" s="19">
        <v>121</v>
      </c>
      <c r="O17" s="19">
        <v>84</v>
      </c>
      <c r="P17" s="19">
        <v>49</v>
      </c>
      <c r="Q17" s="19">
        <v>31</v>
      </c>
      <c r="R17" s="19">
        <v>2</v>
      </c>
      <c r="S17" s="19">
        <v>2</v>
      </c>
      <c r="T17" s="19">
        <v>2</v>
      </c>
      <c r="U17" s="19"/>
      <c r="V17" s="19"/>
      <c r="W17" s="19"/>
      <c r="X17" s="20">
        <f t="shared" si="0"/>
        <v>653</v>
      </c>
      <c r="Z17" s="25">
        <v>46.5</v>
      </c>
      <c r="AA17" s="15"/>
      <c r="AB17" s="17"/>
      <c r="AC17" s="18"/>
      <c r="AD17" s="15"/>
    </row>
    <row r="18" spans="1:30" x14ac:dyDescent="0.2">
      <c r="A18" s="30"/>
      <c r="B18" s="12">
        <v>59</v>
      </c>
      <c r="C18" s="7"/>
      <c r="D18" s="7"/>
      <c r="E18" s="7">
        <v>1</v>
      </c>
      <c r="F18" s="7">
        <v>1</v>
      </c>
      <c r="G18" s="7">
        <v>2</v>
      </c>
      <c r="H18" s="7">
        <v>11</v>
      </c>
      <c r="I18" s="7">
        <v>20</v>
      </c>
      <c r="J18" s="7">
        <v>60</v>
      </c>
      <c r="K18" s="7">
        <v>110</v>
      </c>
      <c r="L18" s="19">
        <v>108</v>
      </c>
      <c r="M18" s="19">
        <v>88</v>
      </c>
      <c r="N18" s="19">
        <v>66</v>
      </c>
      <c r="O18" s="19">
        <v>72</v>
      </c>
      <c r="P18" s="19">
        <v>22</v>
      </c>
      <c r="Q18" s="19">
        <v>12</v>
      </c>
      <c r="R18" s="19">
        <v>3</v>
      </c>
      <c r="S18" s="19">
        <v>1</v>
      </c>
      <c r="T18" s="19"/>
      <c r="U18" s="19">
        <v>1</v>
      </c>
      <c r="V18" s="19"/>
      <c r="W18" s="19"/>
      <c r="X18" s="20">
        <f t="shared" si="0"/>
        <v>578</v>
      </c>
      <c r="Z18" s="25">
        <v>45.5</v>
      </c>
      <c r="AA18" s="15"/>
      <c r="AB18" s="17"/>
      <c r="AC18" s="18"/>
      <c r="AD18" s="15"/>
    </row>
    <row r="19" spans="1:30" x14ac:dyDescent="0.2">
      <c r="A19" s="30"/>
      <c r="B19" s="12">
        <v>58</v>
      </c>
      <c r="C19" s="7"/>
      <c r="D19" s="7"/>
      <c r="E19" s="7"/>
      <c r="F19" s="7">
        <v>3</v>
      </c>
      <c r="G19" s="7">
        <v>8</v>
      </c>
      <c r="H19" s="7">
        <v>21</v>
      </c>
      <c r="I19" s="7">
        <v>50</v>
      </c>
      <c r="J19" s="7">
        <v>72</v>
      </c>
      <c r="K19" s="7">
        <v>110</v>
      </c>
      <c r="L19" s="19">
        <v>141</v>
      </c>
      <c r="M19" s="19">
        <v>103</v>
      </c>
      <c r="N19" s="19">
        <v>90</v>
      </c>
      <c r="O19" s="19">
        <v>34</v>
      </c>
      <c r="P19" s="19">
        <v>22</v>
      </c>
      <c r="Q19" s="19">
        <v>5</v>
      </c>
      <c r="R19" s="19">
        <v>1</v>
      </c>
      <c r="S19" s="19"/>
      <c r="T19" s="19"/>
      <c r="U19" s="19"/>
      <c r="V19" s="19"/>
      <c r="W19" s="19"/>
      <c r="X19" s="20">
        <f t="shared" si="0"/>
        <v>660</v>
      </c>
      <c r="Z19" s="25">
        <v>44.5</v>
      </c>
      <c r="AA19" s="15"/>
      <c r="AB19" s="17"/>
      <c r="AC19" s="18"/>
      <c r="AD19" s="15"/>
    </row>
    <row r="20" spans="1:30" x14ac:dyDescent="0.2">
      <c r="A20" s="30"/>
      <c r="B20" s="12">
        <v>57</v>
      </c>
      <c r="C20" s="7"/>
      <c r="D20" s="7"/>
      <c r="E20" s="7">
        <v>1</v>
      </c>
      <c r="F20" s="7">
        <v>2</v>
      </c>
      <c r="G20" s="7">
        <v>9</v>
      </c>
      <c r="H20" s="7">
        <v>28</v>
      </c>
      <c r="I20" s="7">
        <v>60</v>
      </c>
      <c r="J20" s="7">
        <v>80</v>
      </c>
      <c r="K20" s="7">
        <v>92</v>
      </c>
      <c r="L20" s="19">
        <v>87</v>
      </c>
      <c r="M20" s="19">
        <v>72</v>
      </c>
      <c r="N20" s="19">
        <v>53</v>
      </c>
      <c r="O20" s="19">
        <v>20</v>
      </c>
      <c r="P20" s="19">
        <v>12</v>
      </c>
      <c r="Q20" s="19">
        <v>2</v>
      </c>
      <c r="R20" s="19">
        <v>1</v>
      </c>
      <c r="S20" s="19"/>
      <c r="T20" s="19"/>
      <c r="U20" s="19"/>
      <c r="V20" s="19"/>
      <c r="W20" s="19"/>
      <c r="X20" s="20">
        <f t="shared" si="0"/>
        <v>519</v>
      </c>
      <c r="Z20" s="25">
        <v>43.5</v>
      </c>
      <c r="AA20" s="15"/>
      <c r="AB20" s="17"/>
      <c r="AC20" s="18"/>
      <c r="AD20" s="15"/>
    </row>
    <row r="21" spans="1:30" x14ac:dyDescent="0.2">
      <c r="A21" s="30"/>
      <c r="B21" s="12">
        <v>56</v>
      </c>
      <c r="C21" s="7"/>
      <c r="D21" s="7">
        <v>1</v>
      </c>
      <c r="E21" s="7">
        <v>2</v>
      </c>
      <c r="F21" s="7">
        <v>4</v>
      </c>
      <c r="G21" s="7">
        <v>13</v>
      </c>
      <c r="H21" s="7">
        <v>30</v>
      </c>
      <c r="I21" s="7">
        <v>50</v>
      </c>
      <c r="J21" s="7">
        <v>79</v>
      </c>
      <c r="K21" s="7">
        <v>82</v>
      </c>
      <c r="L21" s="19">
        <v>60</v>
      </c>
      <c r="M21" s="19">
        <v>40</v>
      </c>
      <c r="N21" s="19">
        <v>32</v>
      </c>
      <c r="O21" s="19">
        <v>8</v>
      </c>
      <c r="P21" s="19">
        <v>3</v>
      </c>
      <c r="Q21" s="19"/>
      <c r="R21" s="19">
        <v>1</v>
      </c>
      <c r="S21" s="19"/>
      <c r="T21" s="19"/>
      <c r="U21" s="19"/>
      <c r="V21" s="19"/>
      <c r="W21" s="19"/>
      <c r="X21" s="20">
        <f t="shared" si="0"/>
        <v>405</v>
      </c>
      <c r="Z21" s="25">
        <v>42.5</v>
      </c>
      <c r="AA21" s="15"/>
      <c r="AB21" s="17"/>
      <c r="AC21" s="18"/>
      <c r="AD21" s="15"/>
    </row>
    <row r="22" spans="1:30" x14ac:dyDescent="0.2">
      <c r="A22" s="30"/>
      <c r="B22" s="12">
        <v>55</v>
      </c>
      <c r="C22" s="7"/>
      <c r="D22" s="7"/>
      <c r="E22" s="7">
        <v>3</v>
      </c>
      <c r="F22" s="7">
        <v>6</v>
      </c>
      <c r="G22" s="7">
        <v>11</v>
      </c>
      <c r="H22" s="7">
        <v>27</v>
      </c>
      <c r="I22" s="7">
        <v>38</v>
      </c>
      <c r="J22" s="7">
        <v>46</v>
      </c>
      <c r="K22" s="7">
        <v>46</v>
      </c>
      <c r="L22" s="19">
        <v>39</v>
      </c>
      <c r="M22" s="19">
        <v>14</v>
      </c>
      <c r="N22" s="19">
        <v>16</v>
      </c>
      <c r="O22" s="19">
        <v>1</v>
      </c>
      <c r="P22" s="19">
        <v>3</v>
      </c>
      <c r="Q22" s="19"/>
      <c r="R22" s="19"/>
      <c r="S22" s="19"/>
      <c r="T22" s="19"/>
      <c r="U22" s="19"/>
      <c r="V22" s="19"/>
      <c r="W22" s="19"/>
      <c r="X22" s="20">
        <f t="shared" si="0"/>
        <v>250</v>
      </c>
      <c r="Z22" s="25">
        <v>41.5</v>
      </c>
      <c r="AA22" s="15"/>
      <c r="AB22" s="17"/>
      <c r="AC22" s="18"/>
      <c r="AD22" s="15"/>
    </row>
    <row r="23" spans="1:30" x14ac:dyDescent="0.2">
      <c r="A23" s="30"/>
      <c r="B23" s="12">
        <v>54</v>
      </c>
      <c r="C23" s="7"/>
      <c r="D23" s="7"/>
      <c r="E23" s="7">
        <v>4</v>
      </c>
      <c r="F23" s="7">
        <v>7</v>
      </c>
      <c r="G23" s="7">
        <v>11</v>
      </c>
      <c r="H23" s="7">
        <v>17</v>
      </c>
      <c r="I23" s="7">
        <v>32</v>
      </c>
      <c r="J23" s="7">
        <v>37</v>
      </c>
      <c r="K23" s="7">
        <v>23</v>
      </c>
      <c r="L23" s="19">
        <v>14</v>
      </c>
      <c r="M23" s="19">
        <v>8</v>
      </c>
      <c r="N23" s="19">
        <v>4</v>
      </c>
      <c r="O23" s="19">
        <v>1</v>
      </c>
      <c r="P23" s="19">
        <v>1</v>
      </c>
      <c r="Q23" s="19">
        <v>3</v>
      </c>
      <c r="R23" s="19">
        <v>1</v>
      </c>
      <c r="S23" s="19"/>
      <c r="T23" s="19"/>
      <c r="U23" s="19"/>
      <c r="V23" s="19"/>
      <c r="W23" s="19"/>
      <c r="X23" s="20">
        <f t="shared" si="0"/>
        <v>163</v>
      </c>
      <c r="Z23" s="25">
        <v>40.5</v>
      </c>
      <c r="AA23" s="15"/>
      <c r="AB23" s="17"/>
      <c r="AC23" s="18"/>
      <c r="AD23" s="15"/>
    </row>
    <row r="24" spans="1:30" x14ac:dyDescent="0.2">
      <c r="A24" s="30"/>
      <c r="B24" s="12">
        <v>53</v>
      </c>
      <c r="C24" s="7"/>
      <c r="D24" s="7"/>
      <c r="E24" s="7">
        <v>3</v>
      </c>
      <c r="F24" s="7">
        <v>6</v>
      </c>
      <c r="G24" s="7">
        <v>6</v>
      </c>
      <c r="H24" s="7">
        <v>16</v>
      </c>
      <c r="I24" s="7">
        <v>12</v>
      </c>
      <c r="J24" s="7">
        <v>17</v>
      </c>
      <c r="K24" s="7">
        <v>15</v>
      </c>
      <c r="L24" s="19">
        <v>8</v>
      </c>
      <c r="M24" s="19">
        <v>6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>
        <f t="shared" si="0"/>
        <v>89</v>
      </c>
      <c r="Z24" s="25">
        <v>39.5</v>
      </c>
      <c r="AA24" s="15"/>
      <c r="AB24" s="17"/>
      <c r="AC24" s="18"/>
      <c r="AD24" s="15"/>
    </row>
    <row r="25" spans="1:30" x14ac:dyDescent="0.2">
      <c r="A25" s="23"/>
      <c r="B25" s="12">
        <v>52</v>
      </c>
      <c r="C25" s="7"/>
      <c r="D25" s="7">
        <v>1</v>
      </c>
      <c r="E25" s="7">
        <v>2</v>
      </c>
      <c r="F25" s="7">
        <v>3</v>
      </c>
      <c r="G25" s="7">
        <v>5</v>
      </c>
      <c r="H25" s="7">
        <v>9</v>
      </c>
      <c r="I25" s="7">
        <v>13</v>
      </c>
      <c r="J25" s="7">
        <v>10</v>
      </c>
      <c r="K25" s="7">
        <v>5</v>
      </c>
      <c r="L25" s="19">
        <v>4</v>
      </c>
      <c r="M25" s="19">
        <v>1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>
        <f t="shared" si="0"/>
        <v>53</v>
      </c>
      <c r="AA25" s="15"/>
      <c r="AB25" s="17"/>
      <c r="AC25" s="18"/>
      <c r="AD25" s="15"/>
    </row>
    <row r="26" spans="1:30" x14ac:dyDescent="0.2">
      <c r="A26" s="23"/>
      <c r="B26" s="12">
        <v>51</v>
      </c>
      <c r="C26" s="7"/>
      <c r="D26" s="7">
        <v>1</v>
      </c>
      <c r="E26" s="7">
        <v>2</v>
      </c>
      <c r="F26" s="7"/>
      <c r="G26" s="7">
        <v>4</v>
      </c>
      <c r="H26" s="7">
        <v>4</v>
      </c>
      <c r="I26" s="7">
        <v>5</v>
      </c>
      <c r="J26" s="7">
        <v>2</v>
      </c>
      <c r="K26" s="7">
        <v>2</v>
      </c>
      <c r="L26" s="19">
        <v>1</v>
      </c>
      <c r="M26" s="19">
        <v>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>
        <f t="shared" si="0"/>
        <v>22</v>
      </c>
      <c r="AA26" s="15"/>
      <c r="AB26" s="17"/>
      <c r="AC26" s="18"/>
      <c r="AD26" s="15"/>
    </row>
    <row r="27" spans="1:30" x14ac:dyDescent="0.2">
      <c r="A27" s="23"/>
      <c r="B27" s="12">
        <v>50</v>
      </c>
      <c r="C27" s="7">
        <v>1</v>
      </c>
      <c r="D27" s="7"/>
      <c r="E27" s="7"/>
      <c r="F27" s="7"/>
      <c r="G27" s="7"/>
      <c r="H27" s="7">
        <v>3</v>
      </c>
      <c r="I27" s="7"/>
      <c r="J27" s="7">
        <v>1</v>
      </c>
      <c r="K27" s="7">
        <v>3</v>
      </c>
      <c r="L27" s="19"/>
      <c r="M27" s="19">
        <v>3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>
        <f t="shared" si="0"/>
        <v>11</v>
      </c>
      <c r="AA27" s="15"/>
      <c r="AB27" s="17"/>
      <c r="AC27" s="18"/>
      <c r="AD27" s="15"/>
    </row>
    <row r="28" spans="1:30" x14ac:dyDescent="0.2">
      <c r="A28" s="23"/>
      <c r="B28" s="12">
        <v>49</v>
      </c>
      <c r="C28" s="7"/>
      <c r="D28" s="7"/>
      <c r="E28" s="7">
        <v>1</v>
      </c>
      <c r="F28" s="7">
        <v>2</v>
      </c>
      <c r="G28" s="7"/>
      <c r="H28" s="7"/>
      <c r="I28" s="7"/>
      <c r="J28" s="7"/>
      <c r="K28" s="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>
        <f t="shared" si="0"/>
        <v>3</v>
      </c>
      <c r="AA28" s="15"/>
      <c r="AB28" s="17"/>
      <c r="AC28" s="18"/>
      <c r="AD28" s="15"/>
    </row>
    <row r="29" spans="1:30" x14ac:dyDescent="0.2">
      <c r="A29" s="14"/>
      <c r="B29" s="14"/>
      <c r="C29" s="20">
        <f t="shared" ref="C29:X29" si="1">SUM(C6:C28)</f>
        <v>1</v>
      </c>
      <c r="D29" s="20">
        <f t="shared" si="1"/>
        <v>3</v>
      </c>
      <c r="E29" s="20">
        <f t="shared" si="1"/>
        <v>19</v>
      </c>
      <c r="F29" s="20">
        <f t="shared" si="1"/>
        <v>34</v>
      </c>
      <c r="G29" s="20">
        <f t="shared" si="1"/>
        <v>76</v>
      </c>
      <c r="H29" s="20">
        <f t="shared" si="1"/>
        <v>178</v>
      </c>
      <c r="I29" s="20">
        <f t="shared" si="1"/>
        <v>313</v>
      </c>
      <c r="J29" s="20">
        <f t="shared" si="1"/>
        <v>495</v>
      </c>
      <c r="K29" s="20">
        <f t="shared" si="1"/>
        <v>632</v>
      </c>
      <c r="L29" s="20">
        <f t="shared" si="1"/>
        <v>738</v>
      </c>
      <c r="M29" s="20">
        <f t="shared" si="1"/>
        <v>675</v>
      </c>
      <c r="N29" s="20">
        <f t="shared" si="1"/>
        <v>665</v>
      </c>
      <c r="O29" s="20">
        <f t="shared" si="1"/>
        <v>466</v>
      </c>
      <c r="P29" s="20">
        <f t="shared" si="1"/>
        <v>343</v>
      </c>
      <c r="Q29" s="20">
        <f t="shared" si="1"/>
        <v>195</v>
      </c>
      <c r="R29" s="20">
        <f t="shared" si="1"/>
        <v>88</v>
      </c>
      <c r="S29" s="20">
        <f t="shared" si="1"/>
        <v>45</v>
      </c>
      <c r="T29" s="20">
        <f t="shared" si="1"/>
        <v>18</v>
      </c>
      <c r="U29" s="20">
        <f t="shared" si="1"/>
        <v>12</v>
      </c>
      <c r="V29" s="20">
        <f t="shared" si="1"/>
        <v>2</v>
      </c>
      <c r="W29" s="20">
        <f t="shared" si="1"/>
        <v>3</v>
      </c>
      <c r="X29" s="20">
        <f t="shared" si="1"/>
        <v>5001</v>
      </c>
      <c r="AA29" s="15"/>
      <c r="AB29" s="15"/>
      <c r="AC29" s="15"/>
      <c r="AD29" s="15"/>
    </row>
    <row r="30" spans="1:30" x14ac:dyDescent="0.2">
      <c r="AA30" s="15"/>
      <c r="AB30" s="15"/>
      <c r="AC30" s="15"/>
      <c r="AD30" s="15"/>
    </row>
  </sheetData>
  <mergeCells count="4">
    <mergeCell ref="A6:A24"/>
    <mergeCell ref="A1:X1"/>
    <mergeCell ref="A2:X2"/>
    <mergeCell ref="A3:X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75" workbookViewId="0">
      <selection activeCell="K42" sqref="K42"/>
    </sheetView>
  </sheetViews>
  <sheetFormatPr defaultRowHeight="12.75" x14ac:dyDescent="0.2"/>
  <cols>
    <col min="1" max="1" width="5.5703125" customWidth="1"/>
    <col min="2" max="2" width="5.7109375" customWidth="1"/>
    <col min="3" max="3" width="5.140625" customWidth="1"/>
    <col min="4" max="4" width="5.28515625" customWidth="1"/>
    <col min="5" max="5" width="5.42578125" customWidth="1"/>
    <col min="6" max="6" width="5.28515625" customWidth="1"/>
    <col min="7" max="7" width="5.42578125" customWidth="1"/>
    <col min="8" max="10" width="5.5703125" customWidth="1"/>
    <col min="11" max="12" width="5.140625" customWidth="1"/>
    <col min="15" max="15" width="9.140625" style="25"/>
    <col min="17" max="17" width="9.7109375" customWidth="1"/>
  </cols>
  <sheetData>
    <row r="1" spans="1:19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9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P2" s="15"/>
      <c r="Q2" s="15"/>
      <c r="R2" s="15"/>
      <c r="S2" s="15"/>
    </row>
    <row r="3" spans="1:19" ht="15.75" x14ac:dyDescent="0.25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P3" s="15"/>
      <c r="Q3" s="15"/>
      <c r="R3" s="15"/>
      <c r="S3" s="15"/>
    </row>
    <row r="4" spans="1:19" x14ac:dyDescent="0.2">
      <c r="A4" s="14"/>
      <c r="B4" s="14"/>
      <c r="C4" s="13" t="s">
        <v>7</v>
      </c>
      <c r="D4" s="13"/>
      <c r="E4" s="13"/>
      <c r="F4" s="13"/>
      <c r="G4" s="10"/>
      <c r="H4" s="10"/>
      <c r="I4" s="10"/>
      <c r="J4" s="10"/>
      <c r="K4" s="10"/>
      <c r="L4" s="10"/>
      <c r="M4" s="14"/>
      <c r="P4" s="15"/>
      <c r="Q4" s="16"/>
      <c r="R4" s="16"/>
      <c r="S4" s="15"/>
    </row>
    <row r="5" spans="1:19" x14ac:dyDescent="0.2">
      <c r="A5" s="14"/>
      <c r="B5" s="14"/>
      <c r="C5" s="11">
        <v>14</v>
      </c>
      <c r="D5" s="11">
        <v>15</v>
      </c>
      <c r="E5" s="11">
        <v>16</v>
      </c>
      <c r="F5" s="11">
        <v>17</v>
      </c>
      <c r="G5" s="11">
        <v>18</v>
      </c>
      <c r="H5" s="11">
        <v>19</v>
      </c>
      <c r="I5" s="11">
        <v>20</v>
      </c>
      <c r="J5" s="11">
        <v>21</v>
      </c>
      <c r="K5" s="11">
        <v>22</v>
      </c>
      <c r="L5" s="11">
        <v>23</v>
      </c>
      <c r="M5" s="14"/>
      <c r="P5" s="15"/>
      <c r="Q5" s="16"/>
      <c r="R5" s="16"/>
      <c r="S5" s="15"/>
    </row>
    <row r="6" spans="1:19" x14ac:dyDescent="0.2">
      <c r="A6" s="30" t="s">
        <v>6</v>
      </c>
      <c r="B6" s="12">
        <v>58</v>
      </c>
      <c r="C6" s="7"/>
      <c r="D6" s="7"/>
      <c r="E6" s="7"/>
      <c r="F6" s="7"/>
      <c r="G6" s="7"/>
      <c r="H6" s="7"/>
      <c r="I6" s="7">
        <v>1</v>
      </c>
      <c r="J6" s="7"/>
      <c r="K6" s="7"/>
      <c r="L6" s="19"/>
      <c r="M6" s="20">
        <f t="shared" ref="M6:M24" si="0">SUM(C6:L6)</f>
        <v>1</v>
      </c>
      <c r="O6" s="25">
        <v>57.5</v>
      </c>
      <c r="P6" s="15"/>
      <c r="Q6" s="17"/>
      <c r="R6" s="18"/>
      <c r="S6" s="15"/>
    </row>
    <row r="7" spans="1:19" x14ac:dyDescent="0.2">
      <c r="A7" s="30"/>
      <c r="B7" s="12">
        <v>57</v>
      </c>
      <c r="C7" s="7"/>
      <c r="D7" s="7"/>
      <c r="E7" s="7"/>
      <c r="F7" s="7"/>
      <c r="G7" s="7">
        <v>1</v>
      </c>
      <c r="H7" s="7">
        <v>2</v>
      </c>
      <c r="I7" s="7">
        <v>3</v>
      </c>
      <c r="J7" s="7">
        <v>1</v>
      </c>
      <c r="K7" s="7"/>
      <c r="L7" s="19"/>
      <c r="M7" s="20">
        <f t="shared" si="0"/>
        <v>7</v>
      </c>
      <c r="O7" s="25">
        <v>56.5</v>
      </c>
      <c r="P7" s="15"/>
      <c r="Q7" s="17"/>
      <c r="R7" s="18"/>
      <c r="S7" s="15"/>
    </row>
    <row r="8" spans="1:19" x14ac:dyDescent="0.2">
      <c r="A8" s="30"/>
      <c r="B8" s="12">
        <v>56</v>
      </c>
      <c r="C8" s="7"/>
      <c r="D8" s="7"/>
      <c r="E8" s="7"/>
      <c r="F8" s="7"/>
      <c r="G8" s="7">
        <v>2</v>
      </c>
      <c r="H8" s="7">
        <v>2</v>
      </c>
      <c r="I8" s="7">
        <v>6</v>
      </c>
      <c r="J8" s="7">
        <v>3</v>
      </c>
      <c r="K8" s="7"/>
      <c r="L8" s="19"/>
      <c r="M8" s="20">
        <f t="shared" si="0"/>
        <v>13</v>
      </c>
      <c r="O8" s="25">
        <v>55.5</v>
      </c>
      <c r="P8" s="15"/>
      <c r="Q8" s="17"/>
      <c r="R8" s="18"/>
      <c r="S8" s="15"/>
    </row>
    <row r="9" spans="1:19" x14ac:dyDescent="0.2">
      <c r="A9" s="30"/>
      <c r="B9" s="12">
        <v>55</v>
      </c>
      <c r="C9" s="7"/>
      <c r="D9" s="7"/>
      <c r="E9" s="7"/>
      <c r="F9" s="7"/>
      <c r="G9" s="7">
        <v>2</v>
      </c>
      <c r="H9" s="7">
        <v>6</v>
      </c>
      <c r="I9" s="7">
        <v>7</v>
      </c>
      <c r="J9" s="7">
        <v>2</v>
      </c>
      <c r="K9" s="7">
        <v>2</v>
      </c>
      <c r="L9" s="19">
        <v>1</v>
      </c>
      <c r="M9" s="20">
        <f t="shared" si="0"/>
        <v>20</v>
      </c>
      <c r="O9" s="25">
        <v>54.5</v>
      </c>
      <c r="P9" s="15"/>
      <c r="Q9" s="17"/>
      <c r="R9" s="18"/>
      <c r="S9" s="15"/>
    </row>
    <row r="10" spans="1:19" x14ac:dyDescent="0.2">
      <c r="A10" s="30"/>
      <c r="B10" s="12">
        <v>54</v>
      </c>
      <c r="C10" s="7"/>
      <c r="D10" s="7"/>
      <c r="E10" s="7">
        <v>1</v>
      </c>
      <c r="F10" s="7"/>
      <c r="G10" s="7">
        <v>13</v>
      </c>
      <c r="H10" s="7">
        <v>26</v>
      </c>
      <c r="I10" s="7">
        <v>25</v>
      </c>
      <c r="J10" s="7">
        <v>10</v>
      </c>
      <c r="K10" s="7">
        <v>1</v>
      </c>
      <c r="L10" s="19"/>
      <c r="M10" s="20">
        <f t="shared" si="0"/>
        <v>76</v>
      </c>
      <c r="O10" s="25">
        <v>53.5</v>
      </c>
      <c r="P10" s="15"/>
      <c r="Q10" s="17"/>
      <c r="R10" s="18"/>
      <c r="S10" s="15"/>
    </row>
    <row r="11" spans="1:19" x14ac:dyDescent="0.2">
      <c r="A11" s="30"/>
      <c r="B11" s="12">
        <v>53</v>
      </c>
      <c r="C11" s="7"/>
      <c r="D11" s="7"/>
      <c r="E11" s="7">
        <v>3</v>
      </c>
      <c r="F11" s="7">
        <v>11</v>
      </c>
      <c r="G11" s="7">
        <v>30</v>
      </c>
      <c r="H11" s="7">
        <v>54</v>
      </c>
      <c r="I11" s="7">
        <v>59</v>
      </c>
      <c r="J11" s="7">
        <v>18</v>
      </c>
      <c r="K11" s="7">
        <v>4</v>
      </c>
      <c r="L11" s="19"/>
      <c r="M11" s="20">
        <f t="shared" si="0"/>
        <v>179</v>
      </c>
      <c r="O11" s="25">
        <v>52.5</v>
      </c>
      <c r="P11" s="15"/>
      <c r="Q11" s="17"/>
      <c r="R11" s="18"/>
      <c r="S11" s="15"/>
    </row>
    <row r="12" spans="1:19" x14ac:dyDescent="0.2">
      <c r="A12" s="30"/>
      <c r="B12" s="12">
        <v>52</v>
      </c>
      <c r="C12" s="7"/>
      <c r="D12" s="7"/>
      <c r="E12" s="7">
        <v>1</v>
      </c>
      <c r="F12" s="7">
        <v>29</v>
      </c>
      <c r="G12" s="7">
        <v>79</v>
      </c>
      <c r="H12" s="7">
        <v>113</v>
      </c>
      <c r="I12" s="7">
        <v>67</v>
      </c>
      <c r="J12" s="7">
        <v>11</v>
      </c>
      <c r="K12" s="7">
        <v>2</v>
      </c>
      <c r="L12" s="19">
        <v>1</v>
      </c>
      <c r="M12" s="20">
        <f t="shared" si="0"/>
        <v>303</v>
      </c>
      <c r="O12" s="25">
        <v>51.5</v>
      </c>
      <c r="P12" s="15"/>
      <c r="Q12" s="17"/>
      <c r="R12" s="18"/>
      <c r="S12" s="15"/>
    </row>
    <row r="13" spans="1:19" x14ac:dyDescent="0.2">
      <c r="A13" s="30"/>
      <c r="B13" s="12">
        <v>51</v>
      </c>
      <c r="C13" s="7"/>
      <c r="D13" s="7">
        <v>1</v>
      </c>
      <c r="E13" s="7">
        <v>7</v>
      </c>
      <c r="F13" s="7">
        <v>38</v>
      </c>
      <c r="G13" s="7">
        <v>163</v>
      </c>
      <c r="H13" s="7">
        <v>196</v>
      </c>
      <c r="I13" s="7">
        <v>97</v>
      </c>
      <c r="J13" s="7">
        <v>27</v>
      </c>
      <c r="K13" s="7">
        <v>2</v>
      </c>
      <c r="L13" s="19">
        <v>1</v>
      </c>
      <c r="M13" s="20">
        <f t="shared" si="0"/>
        <v>532</v>
      </c>
      <c r="O13" s="25">
        <v>50.5</v>
      </c>
      <c r="P13" s="15"/>
      <c r="Q13" s="17"/>
      <c r="R13" s="18"/>
      <c r="S13" s="15"/>
    </row>
    <row r="14" spans="1:19" x14ac:dyDescent="0.2">
      <c r="A14" s="30"/>
      <c r="B14" s="12">
        <v>50</v>
      </c>
      <c r="C14" s="7"/>
      <c r="D14" s="7"/>
      <c r="E14" s="7">
        <v>34</v>
      </c>
      <c r="F14" s="7">
        <v>142</v>
      </c>
      <c r="G14" s="7">
        <v>290</v>
      </c>
      <c r="H14" s="7">
        <v>266</v>
      </c>
      <c r="I14" s="7">
        <v>98</v>
      </c>
      <c r="J14" s="7">
        <v>16</v>
      </c>
      <c r="K14" s="7">
        <v>2</v>
      </c>
      <c r="L14" s="19"/>
      <c r="M14" s="20">
        <f t="shared" si="0"/>
        <v>848</v>
      </c>
      <c r="O14" s="25">
        <v>49.5</v>
      </c>
      <c r="P14" s="15"/>
      <c r="Q14" s="17"/>
      <c r="R14" s="18"/>
      <c r="S14" s="15"/>
    </row>
    <row r="15" spans="1:19" x14ac:dyDescent="0.2">
      <c r="A15" s="30"/>
      <c r="B15" s="12">
        <v>49</v>
      </c>
      <c r="C15" s="7">
        <v>1</v>
      </c>
      <c r="D15" s="7">
        <v>1</v>
      </c>
      <c r="E15" s="7">
        <v>45</v>
      </c>
      <c r="F15" s="7">
        <v>186</v>
      </c>
      <c r="G15" s="7">
        <v>365</v>
      </c>
      <c r="H15" s="7">
        <v>258</v>
      </c>
      <c r="I15" s="7">
        <v>93</v>
      </c>
      <c r="J15" s="7">
        <v>16</v>
      </c>
      <c r="K15" s="7">
        <v>3</v>
      </c>
      <c r="L15" s="19"/>
      <c r="M15" s="20">
        <f t="shared" si="0"/>
        <v>968</v>
      </c>
      <c r="O15" s="25">
        <v>48.5</v>
      </c>
      <c r="P15" s="15"/>
      <c r="Q15" s="17"/>
      <c r="R15" s="18"/>
      <c r="S15" s="15"/>
    </row>
    <row r="16" spans="1:19" x14ac:dyDescent="0.2">
      <c r="A16" s="30"/>
      <c r="B16" s="12">
        <v>48</v>
      </c>
      <c r="C16" s="7"/>
      <c r="D16" s="7">
        <v>2</v>
      </c>
      <c r="E16" s="7">
        <v>23</v>
      </c>
      <c r="F16" s="7">
        <v>151</v>
      </c>
      <c r="G16" s="7">
        <v>306</v>
      </c>
      <c r="H16" s="7">
        <v>170</v>
      </c>
      <c r="I16" s="7">
        <v>55</v>
      </c>
      <c r="J16" s="7">
        <v>11</v>
      </c>
      <c r="K16" s="7"/>
      <c r="L16" s="19"/>
      <c r="M16" s="20">
        <f t="shared" si="0"/>
        <v>718</v>
      </c>
      <c r="O16" s="25">
        <v>47.5</v>
      </c>
      <c r="P16" s="15"/>
      <c r="Q16" s="17"/>
      <c r="R16" s="18"/>
      <c r="S16" s="15"/>
    </row>
    <row r="17" spans="1:19" x14ac:dyDescent="0.2">
      <c r="A17" s="30"/>
      <c r="B17" s="12">
        <v>47</v>
      </c>
      <c r="C17" s="7"/>
      <c r="D17" s="7">
        <v>4</v>
      </c>
      <c r="E17" s="7">
        <v>33</v>
      </c>
      <c r="F17" s="7">
        <v>176</v>
      </c>
      <c r="G17" s="7">
        <v>213</v>
      </c>
      <c r="H17" s="7">
        <v>127</v>
      </c>
      <c r="I17" s="7">
        <v>23</v>
      </c>
      <c r="J17" s="7">
        <v>6</v>
      </c>
      <c r="K17" s="7"/>
      <c r="L17" s="19"/>
      <c r="M17" s="20">
        <f t="shared" si="0"/>
        <v>582</v>
      </c>
      <c r="O17" s="25">
        <v>46.5</v>
      </c>
      <c r="P17" s="15"/>
      <c r="Q17" s="17"/>
      <c r="R17" s="18"/>
      <c r="S17" s="15"/>
    </row>
    <row r="18" spans="1:19" x14ac:dyDescent="0.2">
      <c r="A18" s="30"/>
      <c r="B18" s="12">
        <v>46</v>
      </c>
      <c r="C18" s="7"/>
      <c r="D18" s="7">
        <v>3</v>
      </c>
      <c r="E18" s="7">
        <v>53</v>
      </c>
      <c r="F18" s="7">
        <v>158</v>
      </c>
      <c r="G18" s="7">
        <v>144</v>
      </c>
      <c r="H18" s="7">
        <v>46</v>
      </c>
      <c r="I18" s="7">
        <v>14</v>
      </c>
      <c r="J18" s="7">
        <v>1</v>
      </c>
      <c r="K18" s="7"/>
      <c r="L18" s="19"/>
      <c r="M18" s="20">
        <f t="shared" si="0"/>
        <v>419</v>
      </c>
      <c r="O18" s="25">
        <v>45.5</v>
      </c>
      <c r="P18" s="15"/>
      <c r="Q18" s="17"/>
      <c r="R18" s="18"/>
      <c r="S18" s="15"/>
    </row>
    <row r="19" spans="1:19" x14ac:dyDescent="0.2">
      <c r="A19" s="30"/>
      <c r="B19" s="12">
        <v>45</v>
      </c>
      <c r="C19" s="7">
        <v>1</v>
      </c>
      <c r="D19" s="7">
        <v>3</v>
      </c>
      <c r="E19" s="7">
        <v>28</v>
      </c>
      <c r="F19" s="7">
        <v>89</v>
      </c>
      <c r="G19" s="7">
        <v>69</v>
      </c>
      <c r="H19" s="7">
        <v>19</v>
      </c>
      <c r="I19" s="7">
        <v>4</v>
      </c>
      <c r="J19" s="7"/>
      <c r="K19" s="7"/>
      <c r="L19" s="19"/>
      <c r="M19" s="20">
        <f t="shared" si="0"/>
        <v>213</v>
      </c>
      <c r="O19" s="25">
        <v>44.5</v>
      </c>
      <c r="P19" s="15"/>
      <c r="Q19" s="17"/>
      <c r="R19" s="18"/>
      <c r="S19" s="15"/>
    </row>
    <row r="20" spans="1:19" x14ac:dyDescent="0.2">
      <c r="A20" s="30"/>
      <c r="B20" s="12">
        <v>44</v>
      </c>
      <c r="C20" s="7"/>
      <c r="D20" s="7"/>
      <c r="E20" s="7">
        <v>12</v>
      </c>
      <c r="F20" s="7">
        <v>34</v>
      </c>
      <c r="G20" s="7">
        <v>17</v>
      </c>
      <c r="H20" s="7">
        <v>4</v>
      </c>
      <c r="I20" s="7">
        <v>1</v>
      </c>
      <c r="J20" s="7"/>
      <c r="K20" s="7"/>
      <c r="L20" s="19"/>
      <c r="M20" s="20">
        <f t="shared" si="0"/>
        <v>68</v>
      </c>
      <c r="O20" s="25">
        <v>43.5</v>
      </c>
      <c r="P20" s="15"/>
      <c r="Q20" s="17"/>
      <c r="R20" s="18"/>
      <c r="S20" s="15"/>
    </row>
    <row r="21" spans="1:19" x14ac:dyDescent="0.2">
      <c r="A21" s="30"/>
      <c r="B21" s="12">
        <v>43</v>
      </c>
      <c r="C21" s="7"/>
      <c r="D21" s="7">
        <v>1</v>
      </c>
      <c r="E21" s="7">
        <v>7</v>
      </c>
      <c r="F21" s="7">
        <v>16</v>
      </c>
      <c r="G21" s="7">
        <v>6</v>
      </c>
      <c r="H21" s="7">
        <v>3</v>
      </c>
      <c r="I21" s="7"/>
      <c r="J21" s="7"/>
      <c r="K21" s="7"/>
      <c r="L21" s="19"/>
      <c r="M21" s="20">
        <f t="shared" si="0"/>
        <v>33</v>
      </c>
      <c r="O21" s="25">
        <v>42.5</v>
      </c>
      <c r="P21" s="15"/>
      <c r="Q21" s="17"/>
      <c r="R21" s="18"/>
      <c r="S21" s="15"/>
    </row>
    <row r="22" spans="1:19" x14ac:dyDescent="0.2">
      <c r="A22" s="30"/>
      <c r="B22" s="12">
        <v>42</v>
      </c>
      <c r="C22" s="7"/>
      <c r="D22" s="7">
        <v>1</v>
      </c>
      <c r="E22" s="7">
        <v>1</v>
      </c>
      <c r="F22" s="7">
        <v>6</v>
      </c>
      <c r="G22" s="7">
        <v>3</v>
      </c>
      <c r="H22" s="7"/>
      <c r="I22" s="7"/>
      <c r="J22" s="7"/>
      <c r="K22" s="7"/>
      <c r="L22" s="19"/>
      <c r="M22" s="20">
        <f t="shared" si="0"/>
        <v>11</v>
      </c>
      <c r="O22" s="25">
        <v>41.5</v>
      </c>
      <c r="P22" s="15"/>
      <c r="Q22" s="17"/>
      <c r="R22" s="18"/>
      <c r="S22" s="15"/>
    </row>
    <row r="23" spans="1:19" x14ac:dyDescent="0.2">
      <c r="A23" s="30"/>
      <c r="B23" s="12">
        <v>41</v>
      </c>
      <c r="C23" s="7"/>
      <c r="D23" s="7">
        <v>3</v>
      </c>
      <c r="E23" s="7">
        <v>2</v>
      </c>
      <c r="F23" s="7">
        <v>1</v>
      </c>
      <c r="G23" s="7"/>
      <c r="H23" s="7"/>
      <c r="I23" s="7"/>
      <c r="J23" s="7"/>
      <c r="K23" s="7"/>
      <c r="L23" s="19"/>
      <c r="M23" s="20">
        <f t="shared" si="0"/>
        <v>6</v>
      </c>
      <c r="O23" s="25">
        <v>40.5</v>
      </c>
      <c r="P23" s="15"/>
      <c r="Q23" s="17"/>
      <c r="R23" s="18"/>
      <c r="S23" s="15"/>
    </row>
    <row r="24" spans="1:19" x14ac:dyDescent="0.2">
      <c r="A24" s="30"/>
      <c r="B24" s="12">
        <v>40</v>
      </c>
      <c r="C24" s="7"/>
      <c r="D24" s="7"/>
      <c r="E24" s="7"/>
      <c r="F24" s="7">
        <v>2</v>
      </c>
      <c r="G24" s="7">
        <v>2</v>
      </c>
      <c r="H24" s="7"/>
      <c r="I24" s="7"/>
      <c r="J24" s="7"/>
      <c r="K24" s="7"/>
      <c r="L24" s="19"/>
      <c r="M24" s="20">
        <f t="shared" si="0"/>
        <v>4</v>
      </c>
      <c r="O24" s="25">
        <v>39.5</v>
      </c>
      <c r="P24" s="15"/>
      <c r="Q24" s="17"/>
      <c r="R24" s="18"/>
      <c r="S24" s="15"/>
    </row>
    <row r="25" spans="1:19" x14ac:dyDescent="0.2">
      <c r="A25" s="14"/>
      <c r="B25" s="14"/>
      <c r="C25" s="20">
        <f t="shared" ref="C25:M25" si="1">SUM(C6:C24)</f>
        <v>2</v>
      </c>
      <c r="D25" s="20">
        <f t="shared" si="1"/>
        <v>19</v>
      </c>
      <c r="E25" s="20">
        <f t="shared" si="1"/>
        <v>250</v>
      </c>
      <c r="F25" s="20">
        <f t="shared" si="1"/>
        <v>1039</v>
      </c>
      <c r="G25" s="20">
        <f t="shared" si="1"/>
        <v>1705</v>
      </c>
      <c r="H25" s="20">
        <f t="shared" si="1"/>
        <v>1292</v>
      </c>
      <c r="I25" s="20">
        <f t="shared" si="1"/>
        <v>553</v>
      </c>
      <c r="J25" s="20">
        <f t="shared" si="1"/>
        <v>122</v>
      </c>
      <c r="K25" s="20">
        <f t="shared" si="1"/>
        <v>16</v>
      </c>
      <c r="L25" s="20">
        <f t="shared" si="1"/>
        <v>3</v>
      </c>
      <c r="M25" s="20">
        <f t="shared" si="1"/>
        <v>5001</v>
      </c>
      <c r="P25" s="15"/>
      <c r="Q25" s="15"/>
      <c r="R25" s="15"/>
      <c r="S25" s="15"/>
    </row>
    <row r="26" spans="1:19" x14ac:dyDescent="0.2">
      <c r="P26" s="15"/>
      <c r="Q26" s="15"/>
      <c r="R26" s="15"/>
      <c r="S26" s="15"/>
    </row>
  </sheetData>
  <mergeCells count="4">
    <mergeCell ref="A6:A24"/>
    <mergeCell ref="A1:M1"/>
    <mergeCell ref="A2:M2"/>
    <mergeCell ref="A3:M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lengte en gewicht</vt:lpstr>
      <vt:lpstr>lengte-gewicht</vt:lpstr>
      <vt:lpstr>mouwlengte en kniehoogte</vt:lpstr>
      <vt:lpstr>kniehoogte</vt:lpstr>
      <vt:lpstr>mouwlengte-kniehoogte</vt:lpstr>
      <vt:lpstr>voetlengte-breedte</vt:lpstr>
    </vt:vector>
  </TitlesOfParts>
  <Company>Math4all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Statistiek Freudenthal en Sittig</dc:title>
  <dc:subject>De juiste maat 1947</dc:subject>
  <dc:creator>Frits Spijkers</dc:creator>
  <cp:lastModifiedBy>Frits</cp:lastModifiedBy>
  <dcterms:created xsi:type="dcterms:W3CDTF">2008-12-08T08:48:45Z</dcterms:created>
  <dcterms:modified xsi:type="dcterms:W3CDTF">2014-05-12T07:26:06Z</dcterms:modified>
</cp:coreProperties>
</file>