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va\va-e1\dox\"/>
    </mc:Choice>
  </mc:AlternateContent>
  <xr:revisionPtr revIDLastSave="0" documentId="13_ncr:1_{48CD6B2C-66AE-43E7-9A4F-2C0C77E0D8DB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3" l="1"/>
  <c r="N11" i="3" s="1"/>
  <c r="N9" i="3"/>
  <c r="N8" i="3"/>
  <c r="N5" i="3"/>
  <c r="N4" i="3"/>
  <c r="O3" i="3"/>
  <c r="O4" i="3" s="1"/>
  <c r="O5" i="3" s="1"/>
  <c r="O6" i="3" s="1"/>
  <c r="O7" i="3" s="1"/>
  <c r="O8" i="3" s="1"/>
  <c r="O9" i="3" s="1"/>
  <c r="O10" i="3" s="1"/>
  <c r="O11" i="3" s="1"/>
  <c r="D20" i="2"/>
  <c r="D19" i="2"/>
  <c r="D18" i="2"/>
  <c r="G17" i="2"/>
  <c r="G18" i="2" s="1"/>
  <c r="D17" i="2"/>
  <c r="D16" i="2"/>
  <c r="D15" i="2"/>
  <c r="D14" i="2"/>
  <c r="N3" i="3" l="1"/>
  <c r="N6" i="3"/>
  <c r="N10" i="3"/>
  <c r="F18" i="2"/>
  <c r="N7" i="3"/>
  <c r="G19" i="2"/>
  <c r="F19" i="2"/>
  <c r="N12" i="3" l="1"/>
  <c r="G20" i="2"/>
  <c r="F20" i="2"/>
  <c r="F21" i="2" l="1"/>
  <c r="G21" i="2"/>
  <c r="G22" i="2" l="1"/>
  <c r="F22" i="2"/>
  <c r="F23" i="2" l="1"/>
  <c r="G23" i="2"/>
  <c r="G24" i="2" l="1"/>
  <c r="F24" i="2"/>
  <c r="F25" i="2" l="1"/>
  <c r="G25" i="2"/>
  <c r="G26" i="2" l="1"/>
  <c r="F26" i="2"/>
  <c r="F27" i="2" l="1"/>
  <c r="G27" i="2"/>
  <c r="G28" i="2" l="1"/>
  <c r="F28" i="2"/>
  <c r="F29" i="2" l="1"/>
  <c r="G29" i="2"/>
  <c r="G30" i="2" l="1"/>
  <c r="F30" i="2"/>
  <c r="F31" i="2" l="1"/>
  <c r="G31" i="2"/>
  <c r="G32" i="2" l="1"/>
  <c r="F32" i="2"/>
  <c r="F33" i="2" l="1"/>
  <c r="G33" i="2"/>
  <c r="G34" i="2" l="1"/>
  <c r="F34" i="2"/>
  <c r="F35" i="2" l="1"/>
  <c r="G35" i="2"/>
  <c r="G36" i="2" l="1"/>
  <c r="F36" i="2"/>
  <c r="F37" i="2" l="1"/>
  <c r="G37" i="2"/>
  <c r="G38" i="2" l="1"/>
  <c r="F38" i="2"/>
  <c r="F39" i="2" l="1"/>
  <c r="G39" i="2"/>
  <c r="H17" i="2" s="1" a="1"/>
  <c r="H37" i="2" l="1"/>
  <c r="I37" i="2" s="1"/>
  <c r="H33" i="2"/>
  <c r="H29" i="2"/>
  <c r="H25" i="2"/>
  <c r="H21" i="2"/>
  <c r="H17" i="2"/>
  <c r="H39" i="2"/>
  <c r="H35" i="2"/>
  <c r="H31" i="2"/>
  <c r="H27" i="2"/>
  <c r="H23" i="2"/>
  <c r="H19" i="2"/>
  <c r="H38" i="2"/>
  <c r="H34" i="2"/>
  <c r="H30" i="2"/>
  <c r="H26" i="2"/>
  <c r="H22" i="2"/>
  <c r="H18" i="2"/>
  <c r="H36" i="2"/>
  <c r="H32" i="2"/>
  <c r="H28" i="2"/>
  <c r="I28" i="2" s="1"/>
  <c r="H24" i="2"/>
  <c r="H20" i="2"/>
  <c r="I22" i="2" l="1"/>
  <c r="I38" i="2"/>
  <c r="I31" i="2"/>
  <c r="I21" i="2"/>
  <c r="I32" i="2"/>
  <c r="I26" i="2"/>
  <c r="I19" i="2"/>
  <c r="I35" i="2"/>
  <c r="I25" i="2"/>
  <c r="I20" i="2"/>
  <c r="I36" i="2"/>
  <c r="I30" i="2"/>
  <c r="I23" i="2"/>
  <c r="I39" i="2"/>
  <c r="I29" i="2"/>
  <c r="I24" i="2"/>
  <c r="I18" i="2"/>
  <c r="I34" i="2"/>
  <c r="I27" i="2"/>
  <c r="I17" i="2"/>
  <c r="I33" i="2"/>
</calcChain>
</file>

<file path=xl/sharedStrings.xml><?xml version="1.0" encoding="utf-8"?>
<sst xmlns="http://schemas.openxmlformats.org/spreadsheetml/2006/main" count="30" uniqueCount="28">
  <si>
    <t>Lengtes van 90 meisjes</t>
  </si>
  <si>
    <t>min</t>
  </si>
  <si>
    <t>begin</t>
  </si>
  <si>
    <t>Q1</t>
  </si>
  <si>
    <t>klassenbreedte</t>
  </si>
  <si>
    <t>mediaan</t>
  </si>
  <si>
    <t>m</t>
  </si>
  <si>
    <t>g</t>
  </si>
  <si>
    <t>freq</t>
  </si>
  <si>
    <t>r.freq</t>
  </si>
  <si>
    <t>Q2</t>
  </si>
  <si>
    <t>max</t>
  </si>
  <si>
    <t>gemiddelde</t>
  </si>
  <si>
    <t>standaarddeviatie</t>
  </si>
  <si>
    <t>m = klassenmidden</t>
  </si>
  <si>
    <t>g = ondergrens</t>
  </si>
  <si>
    <t>lengteklasse</t>
  </si>
  <si>
    <t>abs.freq</t>
  </si>
  <si>
    <t>rel.freq</t>
  </si>
  <si>
    <t>1,50-&lt;1,55</t>
  </si>
  <si>
    <t>1,55-&lt;1,60</t>
  </si>
  <si>
    <t>1,60-&lt;1,65</t>
  </si>
  <si>
    <t>1,65-&lt;1,70</t>
  </si>
  <si>
    <t>1,70-&lt;1,75</t>
  </si>
  <si>
    <t>1,75-&lt;1,80</t>
  </si>
  <si>
    <t>1,80-&lt;1,85</t>
  </si>
  <si>
    <t>1,85-&lt;1,90</t>
  </si>
  <si>
    <t>1,90-&lt;1,95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</si>
</sst>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color indexed="9"/>
      <name val="Verdana"/>
      <family val="2"/>
    </font>
    <font>
      <sz val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7" fillId="4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nl-NL" b="1"/>
              <a:t>Lengtes van 90 meisjes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62225176398406"/>
          <c:y val="0.11001186495523674"/>
          <c:w val="0.77727446865195227"/>
          <c:h val="0.6783771366391101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Blad3!$L$3:$L$11</c:f>
              <c:numCache>
                <c:formatCode>0.000</c:formatCode>
                <c:ptCount val="9"/>
                <c:pt idx="0">
                  <c:v>1.5249999999999999</c:v>
                </c:pt>
                <c:pt idx="1">
                  <c:v>1.575</c:v>
                </c:pt>
                <c:pt idx="2">
                  <c:v>1.625</c:v>
                </c:pt>
                <c:pt idx="3">
                  <c:v>1.675</c:v>
                </c:pt>
                <c:pt idx="4">
                  <c:v>1.7250000000000001</c:v>
                </c:pt>
                <c:pt idx="5">
                  <c:v>1.7749999999999999</c:v>
                </c:pt>
                <c:pt idx="6">
                  <c:v>1.825</c:v>
                </c:pt>
                <c:pt idx="7">
                  <c:v>1.875</c:v>
                </c:pt>
                <c:pt idx="8">
                  <c:v>1.925</c:v>
                </c:pt>
              </c:numCache>
            </c:numRef>
          </c:xVal>
          <c:yVal>
            <c:numRef>
              <c:f>Blad3!$N$3:$N$11</c:f>
              <c:numCache>
                <c:formatCode>0.0</c:formatCode>
                <c:ptCount val="9"/>
                <c:pt idx="0">
                  <c:v>4.4444444444444446</c:v>
                </c:pt>
                <c:pt idx="1">
                  <c:v>11.111111111111111</c:v>
                </c:pt>
                <c:pt idx="2">
                  <c:v>13.333333333333334</c:v>
                </c:pt>
                <c:pt idx="3">
                  <c:v>27.777777777777779</c:v>
                </c:pt>
                <c:pt idx="4">
                  <c:v>17.777777777777779</c:v>
                </c:pt>
                <c:pt idx="5">
                  <c:v>12.222222222222221</c:v>
                </c:pt>
                <c:pt idx="6">
                  <c:v>7.7777777777777777</c:v>
                </c:pt>
                <c:pt idx="7">
                  <c:v>4.4444444444444446</c:v>
                </c:pt>
                <c:pt idx="8">
                  <c:v>1.1111111111111112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8-458B-9442-0349EB3B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4128"/>
        <c:axId val="54649984"/>
      </c:scatterChart>
      <c:valAx>
        <c:axId val="36384128"/>
        <c:scaling>
          <c:orientation val="minMax"/>
          <c:max val="2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nl-NL" b="1"/>
                  <a:t>lengte in m</a:t>
                </a:r>
              </a:p>
            </c:rich>
          </c:tx>
          <c:layout>
            <c:manualLayout>
              <c:xMode val="edge"/>
              <c:yMode val="edge"/>
              <c:x val="0.39667613903760135"/>
              <c:y val="0.9265706469992594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49984"/>
        <c:crosses val="autoZero"/>
        <c:crossBetween val="midCat"/>
        <c:majorUnit val="5.000000000000001E-2"/>
      </c:valAx>
      <c:valAx>
        <c:axId val="5464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nl-NL" b="1"/>
                  <a:t>relatieve</a:t>
                </a:r>
                <a:r>
                  <a:rPr lang="nl-NL" b="1" baseline="0"/>
                  <a:t> frequentie (%)</a:t>
                </a:r>
                <a:endParaRPr lang="nl-NL" b="1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384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nl-NL"/>
              <a:t>Cumulatief freq.polygoon van 90 meisjes</a:t>
            </a:r>
          </a:p>
        </c:rich>
      </c:tx>
      <c:layout>
        <c:manualLayout>
          <c:xMode val="edge"/>
          <c:yMode val="edge"/>
          <c:x val="0.12121244730449193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61212608720214"/>
          <c:y val="0.1536525819286518"/>
          <c:w val="0.74768956147484078"/>
          <c:h val="0.6725449077860661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[1]Blad1!$L$2:$L$11</c:f>
              <c:numCache>
                <c:formatCode>General</c:formatCode>
                <c:ptCount val="10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</c:v>
                </c:pt>
                <c:pt idx="4">
                  <c:v>1.7</c:v>
                </c:pt>
                <c:pt idx="5">
                  <c:v>1.75</c:v>
                </c:pt>
                <c:pt idx="6">
                  <c:v>1.8</c:v>
                </c:pt>
                <c:pt idx="7">
                  <c:v>1.85</c:v>
                </c:pt>
                <c:pt idx="8">
                  <c:v>1.9</c:v>
                </c:pt>
                <c:pt idx="9">
                  <c:v>1.95</c:v>
                </c:pt>
              </c:numCache>
            </c:numRef>
          </c:xVal>
          <c:yVal>
            <c:numRef>
              <c:f>[1]Blad1!$O$2:$O$11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14</c:v>
                </c:pt>
                <c:pt idx="3">
                  <c:v>26</c:v>
                </c:pt>
                <c:pt idx="4">
                  <c:v>51</c:v>
                </c:pt>
                <c:pt idx="5">
                  <c:v>67</c:v>
                </c:pt>
                <c:pt idx="6">
                  <c:v>78</c:v>
                </c:pt>
                <c:pt idx="7">
                  <c:v>85</c:v>
                </c:pt>
                <c:pt idx="8">
                  <c:v>89</c:v>
                </c:pt>
                <c:pt idx="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B-4D14-B023-58D596AA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8832"/>
        <c:axId val="57690752"/>
      </c:scatterChart>
      <c:valAx>
        <c:axId val="57688832"/>
        <c:scaling>
          <c:orientation val="minMax"/>
          <c:max val="2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nl-NL"/>
                  <a:t>lengte (in m)</a:t>
                </a:r>
              </a:p>
            </c:rich>
          </c:tx>
          <c:layout>
            <c:manualLayout>
              <c:xMode val="edge"/>
              <c:yMode val="edge"/>
              <c:x val="0.42424356556572174"/>
              <c:y val="0.90428322807190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57690752"/>
        <c:crosses val="autoZero"/>
        <c:crossBetween val="midCat"/>
        <c:majorUnit val="0.1"/>
        <c:minorUnit val="0.05"/>
      </c:valAx>
      <c:valAx>
        <c:axId val="5769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nl-NL"/>
                  <a:t>relatieve frequentie (%)</a:t>
                </a:r>
              </a:p>
            </c:rich>
          </c:tx>
          <c:layout>
            <c:manualLayout>
              <c:xMode val="edge"/>
              <c:yMode val="edge"/>
              <c:x val="3.4001732151239285E-2"/>
              <c:y val="0.16293372765963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57688832"/>
        <c:crossesAt val="1.5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336551</xdr:colOff>
      <xdr:row>12</xdr:row>
      <xdr:rowOff>63500</xdr:rowOff>
    </xdr:from>
    <xdr:to>
      <xdr:col>10</xdr:col>
      <xdr:colOff>641350</xdr:colOff>
      <xdr:row>33</xdr:row>
      <xdr:rowOff>38100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301625</xdr:colOff>
      <xdr:row>12</xdr:row>
      <xdr:rowOff>47625</xdr:rowOff>
    </xdr:from>
    <xdr:to>
      <xdr:col>17</xdr:col>
      <xdr:colOff>152400</xdr:colOff>
      <xdr:row>33</xdr:row>
      <xdr:rowOff>44450</xdr:rowOff>
    </xdr:to>
    <xdr:graphicFrame macro="">
      <xdr:nvGraphicFramePr>
        <xdr:cNvPr id="3" name="Grafiek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lorine/fa12-ex2-tabel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>
        <row r="2">
          <cell r="L2">
            <v>1.5</v>
          </cell>
          <cell r="O2">
            <v>0</v>
          </cell>
        </row>
        <row r="3">
          <cell r="K3" t="str">
            <v>1,50-&lt;1,55</v>
          </cell>
          <cell r="L3">
            <v>1.55</v>
          </cell>
          <cell r="M3">
            <v>4</v>
          </cell>
          <cell r="O3">
            <v>4</v>
          </cell>
        </row>
        <row r="4">
          <cell r="K4" t="str">
            <v>1,55-&lt;1,60</v>
          </cell>
          <cell r="L4">
            <v>1.6</v>
          </cell>
          <cell r="M4">
            <v>10</v>
          </cell>
          <cell r="O4">
            <v>14</v>
          </cell>
        </row>
        <row r="5">
          <cell r="K5" t="str">
            <v>1,60-&lt;1,65</v>
          </cell>
          <cell r="L5">
            <v>1.65</v>
          </cell>
          <cell r="M5">
            <v>12</v>
          </cell>
          <cell r="O5">
            <v>26</v>
          </cell>
        </row>
        <row r="6">
          <cell r="K6" t="str">
            <v>1,65-&lt;1,70</v>
          </cell>
          <cell r="L6">
            <v>1.7</v>
          </cell>
          <cell r="M6">
            <v>25</v>
          </cell>
          <cell r="O6">
            <v>51</v>
          </cell>
        </row>
        <row r="7">
          <cell r="K7" t="str">
            <v>1,70-&lt;1,75</v>
          </cell>
          <cell r="L7">
            <v>1.75</v>
          </cell>
          <cell r="M7">
            <v>16</v>
          </cell>
          <cell r="O7">
            <v>67</v>
          </cell>
        </row>
        <row r="8">
          <cell r="K8" t="str">
            <v>1,75-&lt;1,80</v>
          </cell>
          <cell r="L8">
            <v>1.8</v>
          </cell>
          <cell r="M8">
            <v>11</v>
          </cell>
          <cell r="O8">
            <v>78</v>
          </cell>
        </row>
        <row r="9">
          <cell r="K9" t="str">
            <v>1,80-&lt;1,85</v>
          </cell>
          <cell r="L9">
            <v>1.85</v>
          </cell>
          <cell r="M9">
            <v>7</v>
          </cell>
          <cell r="O9">
            <v>85</v>
          </cell>
        </row>
        <row r="10">
          <cell r="K10" t="str">
            <v>1,85-&lt;1,90</v>
          </cell>
          <cell r="L10">
            <v>1.9</v>
          </cell>
          <cell r="M10">
            <v>4</v>
          </cell>
          <cell r="O10">
            <v>89</v>
          </cell>
        </row>
        <row r="11">
          <cell r="K11" t="str">
            <v>1,90-&lt;1,95</v>
          </cell>
          <cell r="L11">
            <v>1.95</v>
          </cell>
          <cell r="M11">
            <v>1</v>
          </cell>
          <cell r="O11">
            <v>90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workbookViewId="0">
      <selection activeCell="F19" sqref="F19"/>
    </sheetView>
  </sheetViews>
  <sheetFormatPr defaultRowHeight="12.5" x14ac:dyDescent="0.25"/>
  <cols>
    <col min="1" max="1" width="5.1796875" customWidth="1"/>
    <col min="2" max="2" width="5.26953125" customWidth="1"/>
    <col min="3" max="3" width="5.54296875" customWidth="1"/>
    <col min="4" max="5" width="5.453125" customWidth="1"/>
    <col min="6" max="6" width="5.26953125" customWidth="1"/>
    <col min="7" max="7" width="5.7265625" customWidth="1"/>
    <col min="8" max="8" width="6" customWidth="1"/>
    <col min="9" max="9" width="5.81640625" customWidth="1"/>
    <col min="10" max="10" width="6" customWidth="1"/>
  </cols>
  <sheetData>
    <row r="1" spans="1:9" s="3" customFormat="1" ht="20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3.5" x14ac:dyDescent="0.3">
      <c r="A2" s="4">
        <v>175</v>
      </c>
      <c r="B2" s="4">
        <v>168</v>
      </c>
      <c r="C2" s="4">
        <v>177</v>
      </c>
      <c r="D2" s="4">
        <v>167</v>
      </c>
      <c r="E2" s="4">
        <v>176</v>
      </c>
      <c r="F2" s="4">
        <v>172</v>
      </c>
      <c r="G2" s="4">
        <v>166</v>
      </c>
      <c r="H2" s="4">
        <v>160</v>
      </c>
      <c r="I2" s="4">
        <v>166</v>
      </c>
    </row>
    <row r="3" spans="1:9" s="2" customFormat="1" ht="14.25" customHeight="1" x14ac:dyDescent="0.3">
      <c r="A3" s="4">
        <v>173</v>
      </c>
      <c r="B3" s="4">
        <v>172</v>
      </c>
      <c r="C3" s="4">
        <v>170</v>
      </c>
      <c r="D3" s="4">
        <v>186</v>
      </c>
      <c r="E3" s="4">
        <v>168</v>
      </c>
      <c r="F3" s="4">
        <v>165</v>
      </c>
      <c r="G3" s="4">
        <v>159</v>
      </c>
      <c r="H3" s="4">
        <v>164</v>
      </c>
      <c r="I3" s="4">
        <v>183</v>
      </c>
    </row>
    <row r="4" spans="1:9" ht="13.5" x14ac:dyDescent="0.3">
      <c r="A4" s="4">
        <v>155</v>
      </c>
      <c r="B4" s="4">
        <v>179</v>
      </c>
      <c r="C4" s="4">
        <v>184</v>
      </c>
      <c r="D4" s="4">
        <v>155</v>
      </c>
      <c r="E4" s="4">
        <v>188</v>
      </c>
      <c r="F4" s="4">
        <v>163</v>
      </c>
      <c r="G4" s="4">
        <v>156</v>
      </c>
      <c r="H4" s="4">
        <v>172</v>
      </c>
      <c r="I4" s="4">
        <v>163</v>
      </c>
    </row>
    <row r="5" spans="1:9" ht="13.5" x14ac:dyDescent="0.3">
      <c r="A5" s="4">
        <v>161</v>
      </c>
      <c r="B5" s="4">
        <v>162</v>
      </c>
      <c r="C5" s="4">
        <v>174</v>
      </c>
      <c r="D5" s="4">
        <v>159</v>
      </c>
      <c r="E5" s="4">
        <v>162</v>
      </c>
      <c r="F5" s="4">
        <v>169</v>
      </c>
      <c r="G5" s="4">
        <v>171</v>
      </c>
      <c r="H5" s="4">
        <v>179</v>
      </c>
      <c r="I5" s="4">
        <v>170</v>
      </c>
    </row>
    <row r="6" spans="1:9" ht="13.5" x14ac:dyDescent="0.3">
      <c r="A6" s="4">
        <v>170</v>
      </c>
      <c r="B6" s="4">
        <v>165</v>
      </c>
      <c r="C6" s="4">
        <v>157</v>
      </c>
      <c r="D6" s="4">
        <v>168</v>
      </c>
      <c r="E6" s="4">
        <v>167</v>
      </c>
      <c r="F6" s="4">
        <v>166</v>
      </c>
      <c r="G6" s="4">
        <v>172</v>
      </c>
      <c r="H6" s="4">
        <v>174</v>
      </c>
      <c r="I6" s="4">
        <v>158</v>
      </c>
    </row>
    <row r="7" spans="1:9" ht="13.5" x14ac:dyDescent="0.3">
      <c r="A7" s="4">
        <v>183</v>
      </c>
      <c r="B7" s="4">
        <v>173</v>
      </c>
      <c r="C7" s="4">
        <v>168</v>
      </c>
      <c r="D7" s="4">
        <v>150</v>
      </c>
      <c r="E7" s="4">
        <v>182</v>
      </c>
      <c r="F7" s="4">
        <v>154</v>
      </c>
      <c r="G7" s="4">
        <v>160</v>
      </c>
      <c r="H7" s="4">
        <v>159</v>
      </c>
      <c r="I7" s="4">
        <v>168</v>
      </c>
    </row>
    <row r="8" spans="1:9" ht="13.5" x14ac:dyDescent="0.3">
      <c r="A8" s="4">
        <v>189</v>
      </c>
      <c r="B8" s="4">
        <v>153</v>
      </c>
      <c r="C8" s="4">
        <v>162</v>
      </c>
      <c r="D8" s="4">
        <v>166</v>
      </c>
      <c r="E8" s="4">
        <v>157</v>
      </c>
      <c r="F8" s="4">
        <v>179</v>
      </c>
      <c r="G8" s="4">
        <v>164</v>
      </c>
      <c r="H8" s="4">
        <v>169</v>
      </c>
      <c r="I8" s="4">
        <v>175</v>
      </c>
    </row>
    <row r="9" spans="1:9" ht="13.5" x14ac:dyDescent="0.3">
      <c r="A9" s="4">
        <v>165</v>
      </c>
      <c r="B9" s="4">
        <v>193</v>
      </c>
      <c r="C9" s="4">
        <v>154</v>
      </c>
      <c r="D9" s="4">
        <v>180</v>
      </c>
      <c r="E9" s="4">
        <v>171</v>
      </c>
      <c r="F9" s="4">
        <v>168</v>
      </c>
      <c r="G9" s="4">
        <v>180</v>
      </c>
      <c r="H9" s="4">
        <v>181</v>
      </c>
      <c r="I9" s="4">
        <v>173</v>
      </c>
    </row>
    <row r="10" spans="1:9" ht="13.5" x14ac:dyDescent="0.3">
      <c r="A10" s="4">
        <v>171</v>
      </c>
      <c r="B10" s="4">
        <v>176</v>
      </c>
      <c r="C10" s="4">
        <v>165</v>
      </c>
      <c r="D10" s="4">
        <v>176</v>
      </c>
      <c r="E10" s="4">
        <v>172</v>
      </c>
      <c r="F10" s="4">
        <v>169</v>
      </c>
      <c r="G10" s="4">
        <v>161</v>
      </c>
      <c r="H10" s="4">
        <v>167</v>
      </c>
      <c r="I10" s="4">
        <v>165</v>
      </c>
    </row>
    <row r="11" spans="1:9" ht="13.5" x14ac:dyDescent="0.3">
      <c r="A11" s="4">
        <v>159</v>
      </c>
      <c r="B11" s="4">
        <v>169</v>
      </c>
      <c r="C11" s="4">
        <v>176</v>
      </c>
      <c r="D11" s="4">
        <v>185</v>
      </c>
      <c r="E11" s="4">
        <v>176</v>
      </c>
      <c r="F11" s="4">
        <v>164</v>
      </c>
      <c r="G11" s="4">
        <v>169</v>
      </c>
      <c r="H11" s="4">
        <v>166</v>
      </c>
      <c r="I11" s="4">
        <v>165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6"/>
    </row>
    <row r="14" spans="1:9" ht="13.5" x14ac:dyDescent="0.3">
      <c r="A14" s="5"/>
      <c r="B14" s="5"/>
      <c r="C14" s="5"/>
      <c r="D14" s="5"/>
      <c r="E14" s="7"/>
      <c r="F14" s="7"/>
      <c r="G14" s="7"/>
      <c r="H14" s="5"/>
      <c r="I14" s="8"/>
    </row>
    <row r="15" spans="1:9" ht="13.5" x14ac:dyDescent="0.3">
      <c r="A15" s="6"/>
      <c r="B15" s="6"/>
      <c r="C15" s="9"/>
      <c r="D15" s="5"/>
      <c r="E15" s="6"/>
      <c r="F15" s="6"/>
      <c r="G15" s="6"/>
      <c r="H15" s="9"/>
      <c r="I15" s="8"/>
    </row>
    <row r="16" spans="1:9" x14ac:dyDescent="0.25">
      <c r="A16" s="6"/>
      <c r="B16" s="6"/>
      <c r="C16" s="9"/>
      <c r="D16" s="5"/>
      <c r="E16" s="6"/>
      <c r="F16" s="6"/>
      <c r="G16" s="10"/>
      <c r="H16" s="10"/>
      <c r="I16" s="10"/>
    </row>
    <row r="17" spans="1:9" x14ac:dyDescent="0.25">
      <c r="A17" s="6"/>
      <c r="B17" s="6"/>
      <c r="C17" s="5"/>
      <c r="D17" s="5"/>
      <c r="E17" s="6"/>
      <c r="F17" s="6"/>
      <c r="G17" s="11"/>
      <c r="H17" s="11"/>
      <c r="I17" s="11"/>
    </row>
    <row r="18" spans="1:9" x14ac:dyDescent="0.25">
      <c r="A18" s="6"/>
      <c r="B18" s="6"/>
      <c r="C18" s="5"/>
      <c r="D18" s="5"/>
      <c r="E18" s="6"/>
      <c r="F18" s="6"/>
      <c r="G18" s="11"/>
      <c r="H18" s="11"/>
      <c r="I18" s="11"/>
    </row>
    <row r="19" spans="1:9" x14ac:dyDescent="0.25">
      <c r="A19" s="6"/>
      <c r="B19" s="6"/>
      <c r="C19" s="5"/>
      <c r="D19" s="5"/>
      <c r="E19" s="6"/>
      <c r="F19" s="6"/>
      <c r="G19" s="11"/>
      <c r="H19" s="11"/>
      <c r="I19" s="11"/>
    </row>
    <row r="20" spans="1:9" x14ac:dyDescent="0.25">
      <c r="A20" s="6"/>
      <c r="B20" s="6"/>
      <c r="C20" s="5"/>
      <c r="D20" s="5"/>
      <c r="E20" s="6"/>
      <c r="F20" s="6"/>
      <c r="G20" s="11"/>
      <c r="H20" s="11"/>
      <c r="I20" s="11"/>
    </row>
    <row r="21" spans="1:9" x14ac:dyDescent="0.25">
      <c r="A21" s="6"/>
      <c r="B21" s="6"/>
      <c r="C21" s="6"/>
      <c r="D21" s="6"/>
      <c r="E21" s="6"/>
      <c r="F21" s="6"/>
      <c r="G21" s="11"/>
      <c r="H21" s="11"/>
      <c r="I21" s="11"/>
    </row>
    <row r="22" spans="1:9" x14ac:dyDescent="0.25">
      <c r="A22" s="6"/>
      <c r="B22" s="6"/>
      <c r="C22" s="6"/>
      <c r="D22" s="6"/>
      <c r="E22" s="6"/>
      <c r="F22" s="6"/>
      <c r="G22" s="11"/>
      <c r="H22" s="11"/>
      <c r="I22" s="11"/>
    </row>
    <row r="23" spans="1:9" x14ac:dyDescent="0.25">
      <c r="A23" s="6"/>
      <c r="B23" s="6"/>
      <c r="C23" s="6"/>
      <c r="D23" s="6"/>
      <c r="E23" s="6"/>
      <c r="F23" s="6"/>
      <c r="G23" s="11"/>
      <c r="H23" s="11"/>
      <c r="I23" s="11"/>
    </row>
    <row r="24" spans="1:9" x14ac:dyDescent="0.25">
      <c r="A24" s="6"/>
      <c r="B24" s="6"/>
      <c r="C24" s="6"/>
      <c r="D24" s="6"/>
      <c r="E24" s="6"/>
      <c r="F24" s="6"/>
      <c r="G24" s="11"/>
      <c r="H24" s="11"/>
      <c r="I24" s="11"/>
    </row>
    <row r="25" spans="1:9" x14ac:dyDescent="0.25">
      <c r="A25" s="6"/>
      <c r="B25" s="6"/>
      <c r="C25" s="6"/>
      <c r="D25" s="6"/>
      <c r="E25" s="6"/>
      <c r="F25" s="6"/>
      <c r="G25" s="11"/>
      <c r="H25" s="11"/>
      <c r="I25" s="11"/>
    </row>
    <row r="26" spans="1:9" x14ac:dyDescent="0.25">
      <c r="A26" s="6"/>
      <c r="B26" s="6"/>
      <c r="C26" s="6"/>
      <c r="D26" s="6"/>
      <c r="E26" s="6"/>
      <c r="F26" s="6"/>
      <c r="G26" s="11"/>
      <c r="H26" s="11"/>
      <c r="I26" s="11"/>
    </row>
    <row r="27" spans="1:9" x14ac:dyDescent="0.25">
      <c r="A27" s="6"/>
      <c r="B27" s="6"/>
      <c r="C27" s="6"/>
      <c r="D27" s="6"/>
      <c r="E27" s="6"/>
      <c r="F27" s="6"/>
      <c r="G27" s="11"/>
      <c r="H27" s="11"/>
      <c r="I27" s="11"/>
    </row>
    <row r="28" spans="1:9" x14ac:dyDescent="0.25">
      <c r="A28" s="6"/>
      <c r="B28" s="6"/>
      <c r="C28" s="6"/>
      <c r="D28" s="6"/>
      <c r="E28" s="6"/>
      <c r="F28" s="6"/>
      <c r="G28" s="11"/>
      <c r="H28" s="11"/>
      <c r="I28" s="11"/>
    </row>
    <row r="29" spans="1:9" x14ac:dyDescent="0.25">
      <c r="A29" s="6"/>
      <c r="B29" s="6"/>
      <c r="C29" s="6"/>
      <c r="D29" s="6"/>
      <c r="E29" s="6"/>
      <c r="F29" s="6"/>
      <c r="G29" s="11"/>
      <c r="H29" s="11"/>
      <c r="I29" s="11"/>
    </row>
    <row r="30" spans="1:9" x14ac:dyDescent="0.25">
      <c r="A30" s="6"/>
      <c r="B30" s="6"/>
      <c r="C30" s="6"/>
      <c r="D30" s="6"/>
      <c r="E30" s="6"/>
      <c r="F30" s="6"/>
      <c r="G30" s="11"/>
      <c r="H30" s="11"/>
      <c r="I30" s="11"/>
    </row>
    <row r="31" spans="1:9" x14ac:dyDescent="0.25">
      <c r="A31" s="6"/>
      <c r="B31" s="6"/>
      <c r="C31" s="6"/>
      <c r="D31" s="6"/>
      <c r="E31" s="6"/>
      <c r="F31" s="6"/>
      <c r="G31" s="11"/>
      <c r="H31" s="11"/>
      <c r="I31" s="11"/>
    </row>
    <row r="32" spans="1:9" x14ac:dyDescent="0.25">
      <c r="A32" s="6"/>
      <c r="B32" s="6"/>
      <c r="C32" s="6"/>
      <c r="D32" s="6"/>
      <c r="E32" s="6"/>
      <c r="F32" s="6"/>
      <c r="G32" s="11"/>
      <c r="H32" s="11"/>
      <c r="I32" s="11"/>
    </row>
    <row r="33" spans="1:9" x14ac:dyDescent="0.25">
      <c r="A33" s="6"/>
      <c r="B33" s="6"/>
      <c r="C33" s="6"/>
      <c r="D33" s="6"/>
      <c r="E33" s="6"/>
      <c r="F33" s="6"/>
      <c r="G33" s="11"/>
      <c r="H33" s="11"/>
      <c r="I33" s="11"/>
    </row>
    <row r="34" spans="1:9" x14ac:dyDescent="0.25">
      <c r="A34" s="6"/>
      <c r="B34" s="6"/>
      <c r="C34" s="6"/>
      <c r="D34" s="6"/>
      <c r="E34" s="6"/>
      <c r="F34" s="6"/>
      <c r="G34" s="11"/>
      <c r="H34" s="11"/>
      <c r="I34" s="11"/>
    </row>
    <row r="35" spans="1:9" x14ac:dyDescent="0.25">
      <c r="A35" s="6"/>
      <c r="B35" s="6"/>
      <c r="C35" s="6"/>
      <c r="D35" s="6"/>
      <c r="E35" s="6"/>
      <c r="F35" s="6"/>
      <c r="G35" s="11"/>
      <c r="H35" s="11"/>
      <c r="I35" s="11"/>
    </row>
    <row r="36" spans="1:9" x14ac:dyDescent="0.25">
      <c r="A36" s="6"/>
      <c r="B36" s="6"/>
      <c r="C36" s="6"/>
      <c r="D36" s="6"/>
      <c r="E36" s="6"/>
      <c r="F36" s="6"/>
      <c r="G36" s="11"/>
      <c r="H36" s="11"/>
      <c r="I36" s="11"/>
    </row>
    <row r="37" spans="1:9" x14ac:dyDescent="0.25">
      <c r="A37" s="6"/>
      <c r="B37" s="6"/>
      <c r="C37" s="6"/>
      <c r="D37" s="6"/>
      <c r="E37" s="6"/>
      <c r="F37" s="6"/>
      <c r="G37" s="11"/>
      <c r="H37" s="11"/>
      <c r="I37" s="11"/>
    </row>
    <row r="38" spans="1:9" x14ac:dyDescent="0.25">
      <c r="A38" s="6"/>
      <c r="B38" s="6"/>
      <c r="C38" s="6"/>
      <c r="D38" s="6"/>
      <c r="E38" s="6"/>
      <c r="F38" s="6"/>
      <c r="G38" s="11"/>
      <c r="H38" s="11"/>
      <c r="I38" s="11"/>
    </row>
    <row r="39" spans="1:9" x14ac:dyDescent="0.25">
      <c r="A39" s="6"/>
      <c r="B39" s="6"/>
      <c r="C39" s="6"/>
      <c r="D39" s="6"/>
      <c r="E39" s="6"/>
      <c r="F39" s="6"/>
      <c r="G39" s="11"/>
      <c r="H39" s="11"/>
      <c r="I39" s="11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</sheetData>
  <mergeCells count="1">
    <mergeCell ref="A1:I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selection activeCell="O27" sqref="O27"/>
    </sheetView>
  </sheetViews>
  <sheetFormatPr defaultRowHeight="12.5" x14ac:dyDescent="0.25"/>
  <cols>
    <col min="1" max="1" width="5.1796875" customWidth="1"/>
    <col min="2" max="2" width="5.26953125" customWidth="1"/>
    <col min="3" max="3" width="5.54296875" customWidth="1"/>
    <col min="4" max="5" width="5.453125" customWidth="1"/>
    <col min="6" max="6" width="5.26953125" customWidth="1"/>
    <col min="7" max="7" width="5.7265625" customWidth="1"/>
    <col min="8" max="8" width="6" customWidth="1"/>
    <col min="9" max="9" width="5.81640625" customWidth="1"/>
    <col min="10" max="10" width="6" customWidth="1"/>
  </cols>
  <sheetData>
    <row r="1" spans="1:9" s="3" customFormat="1" ht="20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3.5" x14ac:dyDescent="0.3">
      <c r="A2" s="4">
        <v>175</v>
      </c>
      <c r="B2" s="4">
        <v>168</v>
      </c>
      <c r="C2" s="4">
        <v>177</v>
      </c>
      <c r="D2" s="4">
        <v>167</v>
      </c>
      <c r="E2" s="4">
        <v>176</v>
      </c>
      <c r="F2" s="4">
        <v>172</v>
      </c>
      <c r="G2" s="4">
        <v>166</v>
      </c>
      <c r="H2" s="4">
        <v>160</v>
      </c>
      <c r="I2" s="4">
        <v>166</v>
      </c>
    </row>
    <row r="3" spans="1:9" s="2" customFormat="1" ht="14.25" customHeight="1" x14ac:dyDescent="0.3">
      <c r="A3" s="4">
        <v>173</v>
      </c>
      <c r="B3" s="4">
        <v>172</v>
      </c>
      <c r="C3" s="4">
        <v>170</v>
      </c>
      <c r="D3" s="4">
        <v>186</v>
      </c>
      <c r="E3" s="4">
        <v>168</v>
      </c>
      <c r="F3" s="4">
        <v>165</v>
      </c>
      <c r="G3" s="4">
        <v>159</v>
      </c>
      <c r="H3" s="4">
        <v>164</v>
      </c>
      <c r="I3" s="4">
        <v>183</v>
      </c>
    </row>
    <row r="4" spans="1:9" ht="13.5" x14ac:dyDescent="0.3">
      <c r="A4" s="4">
        <v>155</v>
      </c>
      <c r="B4" s="4">
        <v>179</v>
      </c>
      <c r="C4" s="4">
        <v>184</v>
      </c>
      <c r="D4" s="4">
        <v>155</v>
      </c>
      <c r="E4" s="4">
        <v>188</v>
      </c>
      <c r="F4" s="4">
        <v>163</v>
      </c>
      <c r="G4" s="4">
        <v>156</v>
      </c>
      <c r="H4" s="4">
        <v>172</v>
      </c>
      <c r="I4" s="4">
        <v>163</v>
      </c>
    </row>
    <row r="5" spans="1:9" ht="13.5" x14ac:dyDescent="0.3">
      <c r="A5" s="4">
        <v>161</v>
      </c>
      <c r="B5" s="4">
        <v>162</v>
      </c>
      <c r="C5" s="4">
        <v>174</v>
      </c>
      <c r="D5" s="4">
        <v>159</v>
      </c>
      <c r="E5" s="4">
        <v>162</v>
      </c>
      <c r="F5" s="4">
        <v>169</v>
      </c>
      <c r="G5" s="4">
        <v>171</v>
      </c>
      <c r="H5" s="4">
        <v>179</v>
      </c>
      <c r="I5" s="4">
        <v>170</v>
      </c>
    </row>
    <row r="6" spans="1:9" ht="13.5" x14ac:dyDescent="0.3">
      <c r="A6" s="4">
        <v>170</v>
      </c>
      <c r="B6" s="4">
        <v>165</v>
      </c>
      <c r="C6" s="4">
        <v>157</v>
      </c>
      <c r="D6" s="4">
        <v>168</v>
      </c>
      <c r="E6" s="4">
        <v>167</v>
      </c>
      <c r="F6" s="4">
        <v>166</v>
      </c>
      <c r="G6" s="4">
        <v>172</v>
      </c>
      <c r="H6" s="4">
        <v>174</v>
      </c>
      <c r="I6" s="4">
        <v>158</v>
      </c>
    </row>
    <row r="7" spans="1:9" ht="13.5" x14ac:dyDescent="0.3">
      <c r="A7" s="4">
        <v>183</v>
      </c>
      <c r="B7" s="4">
        <v>173</v>
      </c>
      <c r="C7" s="4">
        <v>168</v>
      </c>
      <c r="D7" s="4">
        <v>150</v>
      </c>
      <c r="E7" s="4">
        <v>182</v>
      </c>
      <c r="F7" s="4">
        <v>154</v>
      </c>
      <c r="G7" s="4">
        <v>160</v>
      </c>
      <c r="H7" s="4">
        <v>159</v>
      </c>
      <c r="I7" s="4">
        <v>168</v>
      </c>
    </row>
    <row r="8" spans="1:9" ht="13.5" x14ac:dyDescent="0.3">
      <c r="A8" s="4">
        <v>189</v>
      </c>
      <c r="B8" s="4">
        <v>153</v>
      </c>
      <c r="C8" s="4">
        <v>162</v>
      </c>
      <c r="D8" s="4">
        <v>166</v>
      </c>
      <c r="E8" s="4">
        <v>157</v>
      </c>
      <c r="F8" s="4">
        <v>179</v>
      </c>
      <c r="G8" s="4">
        <v>164</v>
      </c>
      <c r="H8" s="4">
        <v>169</v>
      </c>
      <c r="I8" s="4">
        <v>175</v>
      </c>
    </row>
    <row r="9" spans="1:9" ht="13.5" x14ac:dyDescent="0.3">
      <c r="A9" s="4">
        <v>165</v>
      </c>
      <c r="B9" s="4">
        <v>193</v>
      </c>
      <c r="C9" s="4">
        <v>154</v>
      </c>
      <c r="D9" s="4">
        <v>180</v>
      </c>
      <c r="E9" s="4">
        <v>171</v>
      </c>
      <c r="F9" s="4">
        <v>168</v>
      </c>
      <c r="G9" s="4">
        <v>180</v>
      </c>
      <c r="H9" s="4">
        <v>181</v>
      </c>
      <c r="I9" s="4">
        <v>173</v>
      </c>
    </row>
    <row r="10" spans="1:9" ht="13.5" x14ac:dyDescent="0.3">
      <c r="A10" s="4">
        <v>171</v>
      </c>
      <c r="B10" s="4">
        <v>176</v>
      </c>
      <c r="C10" s="4">
        <v>165</v>
      </c>
      <c r="D10" s="4">
        <v>176</v>
      </c>
      <c r="E10" s="4">
        <v>172</v>
      </c>
      <c r="F10" s="4">
        <v>169</v>
      </c>
      <c r="G10" s="4">
        <v>161</v>
      </c>
      <c r="H10" s="4">
        <v>167</v>
      </c>
      <c r="I10" s="4">
        <v>165</v>
      </c>
    </row>
    <row r="11" spans="1:9" ht="13.5" x14ac:dyDescent="0.3">
      <c r="A11" s="4">
        <v>159</v>
      </c>
      <c r="B11" s="4">
        <v>169</v>
      </c>
      <c r="C11" s="4">
        <v>176</v>
      </c>
      <c r="D11" s="4">
        <v>185</v>
      </c>
      <c r="E11" s="4">
        <v>176</v>
      </c>
      <c r="F11" s="4">
        <v>164</v>
      </c>
      <c r="G11" s="4">
        <v>169</v>
      </c>
      <c r="H11" s="4">
        <v>166</v>
      </c>
      <c r="I11" s="4">
        <v>165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ht="13.5" x14ac:dyDescent="0.3">
      <c r="A14" s="1"/>
      <c r="B14" s="1"/>
      <c r="C14" s="1" t="s">
        <v>1</v>
      </c>
      <c r="D14" s="12">
        <f>MIN($A$2:$I$11)</f>
        <v>150</v>
      </c>
      <c r="E14" s="2"/>
      <c r="F14" s="2"/>
      <c r="H14" s="1" t="s">
        <v>2</v>
      </c>
      <c r="I14" s="4">
        <v>150</v>
      </c>
    </row>
    <row r="15" spans="1:9" ht="13.5" x14ac:dyDescent="0.3">
      <c r="C15" s="13" t="s">
        <v>3</v>
      </c>
      <c r="D15" s="12">
        <f>QUARTILE($A$2:$I$11,1)</f>
        <v>163.25</v>
      </c>
      <c r="H15" s="13" t="s">
        <v>4</v>
      </c>
      <c r="I15" s="4">
        <v>5</v>
      </c>
    </row>
    <row r="16" spans="1:9" x14ac:dyDescent="0.25">
      <c r="C16" s="13" t="s">
        <v>5</v>
      </c>
      <c r="D16" s="12">
        <f>MEDIAN($A$2:$I$11)</f>
        <v>168</v>
      </c>
      <c r="F16" s="14" t="s">
        <v>6</v>
      </c>
      <c r="G16" s="14" t="s">
        <v>7</v>
      </c>
      <c r="H16" s="14" t="s">
        <v>8</v>
      </c>
      <c r="I16" s="15" t="s">
        <v>9</v>
      </c>
    </row>
    <row r="17" spans="1:9" x14ac:dyDescent="0.25">
      <c r="C17" s="1" t="s">
        <v>10</v>
      </c>
      <c r="D17" s="12">
        <f>QUARTILE($A$2:$I$11,3)</f>
        <v>174.75</v>
      </c>
      <c r="F17" s="16"/>
      <c r="G17" s="16">
        <f>$I$14</f>
        <v>150</v>
      </c>
      <c r="H17" s="16">
        <f t="array" ref="H17:H39">FREQUENCY(A2:I11,G17:G39)</f>
        <v>1</v>
      </c>
      <c r="I17" s="17">
        <f>H17/(SUM($H$17:$H$39))*100</f>
        <v>1.1111111111111112</v>
      </c>
    </row>
    <row r="18" spans="1:9" x14ac:dyDescent="0.25">
      <c r="C18" s="1" t="s">
        <v>11</v>
      </c>
      <c r="D18" s="12">
        <f>MAX($A$2:$I$11)</f>
        <v>193</v>
      </c>
      <c r="F18" s="16">
        <f t="shared" ref="F18:F39" si="0">G17+0.5*$I$15</f>
        <v>152.5</v>
      </c>
      <c r="G18" s="16">
        <f t="shared" ref="G18:G39" si="1">G17+$I$15</f>
        <v>155</v>
      </c>
      <c r="H18" s="16">
        <v>5</v>
      </c>
      <c r="I18" s="17">
        <f t="shared" ref="I18:I39" si="2">H18/(SUM($H$17:$H$39))*100</f>
        <v>5.5555555555555554</v>
      </c>
    </row>
    <row r="19" spans="1:9" x14ac:dyDescent="0.25">
      <c r="C19" s="1" t="s">
        <v>12</v>
      </c>
      <c r="D19" s="12">
        <f>AVERAGE($A$2:$I$11)</f>
        <v>169.03333333333333</v>
      </c>
      <c r="F19" s="16">
        <f t="shared" si="0"/>
        <v>157.5</v>
      </c>
      <c r="G19" s="16">
        <f t="shared" si="1"/>
        <v>160</v>
      </c>
      <c r="H19" s="16">
        <v>10</v>
      </c>
      <c r="I19" s="17">
        <f t="shared" si="2"/>
        <v>11.111111111111111</v>
      </c>
    </row>
    <row r="20" spans="1:9" x14ac:dyDescent="0.25">
      <c r="C20" s="1" t="s">
        <v>13</v>
      </c>
      <c r="D20" s="12">
        <f>STDEVP($A$2:$I$11)</f>
        <v>8.864974775924507</v>
      </c>
      <c r="F20" s="16">
        <f t="shared" si="0"/>
        <v>162.5</v>
      </c>
      <c r="G20" s="16">
        <f t="shared" si="1"/>
        <v>165</v>
      </c>
      <c r="H20" s="16">
        <v>16</v>
      </c>
      <c r="I20" s="17">
        <f t="shared" si="2"/>
        <v>17.777777777777779</v>
      </c>
    </row>
    <row r="21" spans="1:9" x14ac:dyDescent="0.25">
      <c r="F21" s="16">
        <f t="shared" si="0"/>
        <v>167.5</v>
      </c>
      <c r="G21" s="16">
        <f t="shared" si="1"/>
        <v>170</v>
      </c>
      <c r="H21" s="16">
        <v>22</v>
      </c>
      <c r="I21" s="17">
        <f t="shared" si="2"/>
        <v>24.444444444444443</v>
      </c>
    </row>
    <row r="22" spans="1:9" x14ac:dyDescent="0.25">
      <c r="F22" s="16">
        <f t="shared" si="0"/>
        <v>172.5</v>
      </c>
      <c r="G22" s="16">
        <f t="shared" si="1"/>
        <v>175</v>
      </c>
      <c r="H22" s="16">
        <v>15</v>
      </c>
      <c r="I22" s="17">
        <f t="shared" si="2"/>
        <v>16.666666666666664</v>
      </c>
    </row>
    <row r="23" spans="1:9" x14ac:dyDescent="0.25">
      <c r="A23" t="s">
        <v>14</v>
      </c>
      <c r="F23" s="16">
        <f t="shared" si="0"/>
        <v>177.5</v>
      </c>
      <c r="G23" s="16">
        <f t="shared" si="1"/>
        <v>180</v>
      </c>
      <c r="H23" s="16">
        <v>11</v>
      </c>
      <c r="I23" s="17">
        <f t="shared" si="2"/>
        <v>12.222222222222221</v>
      </c>
    </row>
    <row r="24" spans="1:9" x14ac:dyDescent="0.25">
      <c r="A24" t="s">
        <v>15</v>
      </c>
      <c r="F24" s="16">
        <f t="shared" si="0"/>
        <v>182.5</v>
      </c>
      <c r="G24" s="16">
        <f t="shared" si="1"/>
        <v>185</v>
      </c>
      <c r="H24" s="16">
        <v>6</v>
      </c>
      <c r="I24" s="17">
        <f t="shared" si="2"/>
        <v>6.666666666666667</v>
      </c>
    </row>
    <row r="25" spans="1:9" x14ac:dyDescent="0.25">
      <c r="F25" s="16">
        <f t="shared" si="0"/>
        <v>187.5</v>
      </c>
      <c r="G25" s="16">
        <f t="shared" si="1"/>
        <v>190</v>
      </c>
      <c r="H25" s="16">
        <v>3</v>
      </c>
      <c r="I25" s="17">
        <f t="shared" si="2"/>
        <v>3.3333333333333335</v>
      </c>
    </row>
    <row r="26" spans="1:9" x14ac:dyDescent="0.25">
      <c r="F26" s="16">
        <f t="shared" si="0"/>
        <v>192.5</v>
      </c>
      <c r="G26" s="16">
        <f t="shared" si="1"/>
        <v>195</v>
      </c>
      <c r="H26" s="16">
        <v>1</v>
      </c>
      <c r="I26" s="17">
        <f t="shared" si="2"/>
        <v>1.1111111111111112</v>
      </c>
    </row>
    <row r="27" spans="1:9" x14ac:dyDescent="0.25">
      <c r="F27" s="16">
        <f t="shared" si="0"/>
        <v>197.5</v>
      </c>
      <c r="G27" s="16">
        <f t="shared" si="1"/>
        <v>200</v>
      </c>
      <c r="H27" s="16">
        <v>0</v>
      </c>
      <c r="I27" s="17">
        <f t="shared" si="2"/>
        <v>0</v>
      </c>
    </row>
    <row r="28" spans="1:9" x14ac:dyDescent="0.25">
      <c r="F28" s="16">
        <f t="shared" si="0"/>
        <v>202.5</v>
      </c>
      <c r="G28" s="16">
        <f t="shared" si="1"/>
        <v>205</v>
      </c>
      <c r="H28" s="16">
        <v>0</v>
      </c>
      <c r="I28" s="17">
        <f t="shared" si="2"/>
        <v>0</v>
      </c>
    </row>
    <row r="29" spans="1:9" x14ac:dyDescent="0.25">
      <c r="F29" s="16">
        <f t="shared" si="0"/>
        <v>207.5</v>
      </c>
      <c r="G29" s="16">
        <f t="shared" si="1"/>
        <v>210</v>
      </c>
      <c r="H29" s="16">
        <v>0</v>
      </c>
      <c r="I29" s="17">
        <f t="shared" si="2"/>
        <v>0</v>
      </c>
    </row>
    <row r="30" spans="1:9" x14ac:dyDescent="0.25">
      <c r="F30" s="16">
        <f t="shared" si="0"/>
        <v>212.5</v>
      </c>
      <c r="G30" s="16">
        <f t="shared" si="1"/>
        <v>215</v>
      </c>
      <c r="H30" s="16">
        <v>0</v>
      </c>
      <c r="I30" s="17">
        <f t="shared" si="2"/>
        <v>0</v>
      </c>
    </row>
    <row r="31" spans="1:9" x14ac:dyDescent="0.25">
      <c r="F31" s="16">
        <f t="shared" si="0"/>
        <v>217.5</v>
      </c>
      <c r="G31" s="16">
        <f t="shared" si="1"/>
        <v>220</v>
      </c>
      <c r="H31" s="16">
        <v>0</v>
      </c>
      <c r="I31" s="17">
        <f t="shared" si="2"/>
        <v>0</v>
      </c>
    </row>
    <row r="32" spans="1:9" x14ac:dyDescent="0.25">
      <c r="F32" s="16">
        <f t="shared" si="0"/>
        <v>222.5</v>
      </c>
      <c r="G32" s="16">
        <f t="shared" si="1"/>
        <v>225</v>
      </c>
      <c r="H32" s="16">
        <v>0</v>
      </c>
      <c r="I32" s="17">
        <f t="shared" si="2"/>
        <v>0</v>
      </c>
    </row>
    <row r="33" spans="6:9" x14ac:dyDescent="0.25">
      <c r="F33" s="16">
        <f t="shared" si="0"/>
        <v>227.5</v>
      </c>
      <c r="G33" s="16">
        <f t="shared" si="1"/>
        <v>230</v>
      </c>
      <c r="H33" s="16">
        <v>0</v>
      </c>
      <c r="I33" s="17">
        <f t="shared" si="2"/>
        <v>0</v>
      </c>
    </row>
    <row r="34" spans="6:9" x14ac:dyDescent="0.25">
      <c r="F34" s="16">
        <f t="shared" si="0"/>
        <v>232.5</v>
      </c>
      <c r="G34" s="16">
        <f t="shared" si="1"/>
        <v>235</v>
      </c>
      <c r="H34" s="16">
        <v>0</v>
      </c>
      <c r="I34" s="17">
        <f t="shared" si="2"/>
        <v>0</v>
      </c>
    </row>
    <row r="35" spans="6:9" x14ac:dyDescent="0.25">
      <c r="F35" s="16">
        <f t="shared" si="0"/>
        <v>237.5</v>
      </c>
      <c r="G35" s="16">
        <f t="shared" si="1"/>
        <v>240</v>
      </c>
      <c r="H35" s="16">
        <v>0</v>
      </c>
      <c r="I35" s="17">
        <f t="shared" si="2"/>
        <v>0</v>
      </c>
    </row>
    <row r="36" spans="6:9" x14ac:dyDescent="0.25">
      <c r="F36" s="16">
        <f t="shared" si="0"/>
        <v>242.5</v>
      </c>
      <c r="G36" s="16">
        <f t="shared" si="1"/>
        <v>245</v>
      </c>
      <c r="H36" s="16">
        <v>0</v>
      </c>
      <c r="I36" s="17">
        <f t="shared" si="2"/>
        <v>0</v>
      </c>
    </row>
    <row r="37" spans="6:9" x14ac:dyDescent="0.25">
      <c r="F37" s="16">
        <f t="shared" si="0"/>
        <v>247.5</v>
      </c>
      <c r="G37" s="16">
        <f t="shared" si="1"/>
        <v>250</v>
      </c>
      <c r="H37" s="16">
        <v>0</v>
      </c>
      <c r="I37" s="17">
        <f t="shared" si="2"/>
        <v>0</v>
      </c>
    </row>
    <row r="38" spans="6:9" x14ac:dyDescent="0.25">
      <c r="F38" s="16">
        <f t="shared" si="0"/>
        <v>252.5</v>
      </c>
      <c r="G38" s="16">
        <f t="shared" si="1"/>
        <v>255</v>
      </c>
      <c r="H38" s="16">
        <v>0</v>
      </c>
      <c r="I38" s="17">
        <f t="shared" si="2"/>
        <v>0</v>
      </c>
    </row>
    <row r="39" spans="6:9" x14ac:dyDescent="0.25">
      <c r="F39" s="16">
        <f t="shared" si="0"/>
        <v>257.5</v>
      </c>
      <c r="G39" s="16">
        <f t="shared" si="1"/>
        <v>260</v>
      </c>
      <c r="H39" s="16">
        <v>0</v>
      </c>
      <c r="I39" s="17">
        <f t="shared" si="2"/>
        <v>0</v>
      </c>
    </row>
  </sheetData>
  <mergeCells count="1">
    <mergeCell ref="A1:I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tabSelected="1" topLeftCell="A13" workbookViewId="0">
      <selection activeCell="T39" sqref="T39"/>
    </sheetView>
  </sheetViews>
  <sheetFormatPr defaultRowHeight="12.5" x14ac:dyDescent="0.25"/>
  <cols>
    <col min="1" max="1" width="5.1796875" customWidth="1"/>
    <col min="2" max="2" width="5.26953125" customWidth="1"/>
    <col min="3" max="3" width="5.54296875" customWidth="1"/>
    <col min="4" max="5" width="5.453125" customWidth="1"/>
    <col min="6" max="6" width="5.26953125" customWidth="1"/>
    <col min="7" max="7" width="5.7265625" customWidth="1"/>
    <col min="8" max="8" width="6" customWidth="1"/>
    <col min="9" max="9" width="5.81640625" customWidth="1"/>
    <col min="11" max="12" width="12.54296875" customWidth="1"/>
    <col min="14" max="14" width="8.81640625" customWidth="1"/>
  </cols>
  <sheetData>
    <row r="1" spans="1:15" s="3" customFormat="1" ht="20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5" ht="13.5" x14ac:dyDescent="0.3">
      <c r="A2" s="4">
        <v>175</v>
      </c>
      <c r="B2" s="4">
        <v>168</v>
      </c>
      <c r="C2" s="4">
        <v>177</v>
      </c>
      <c r="D2" s="4">
        <v>167</v>
      </c>
      <c r="E2" s="4">
        <v>176</v>
      </c>
      <c r="F2" s="4">
        <v>172</v>
      </c>
      <c r="G2" s="4">
        <v>166</v>
      </c>
      <c r="H2" s="4">
        <v>160</v>
      </c>
      <c r="I2" s="4">
        <v>166</v>
      </c>
      <c r="K2" s="18" t="s">
        <v>16</v>
      </c>
      <c r="L2" s="19">
        <v>1.5</v>
      </c>
      <c r="M2" s="18" t="s">
        <v>17</v>
      </c>
      <c r="N2" s="18" t="s">
        <v>18</v>
      </c>
      <c r="O2">
        <v>0</v>
      </c>
    </row>
    <row r="3" spans="1:15" s="2" customFormat="1" ht="14.25" customHeight="1" x14ac:dyDescent="0.3">
      <c r="A3" s="4">
        <v>173</v>
      </c>
      <c r="B3" s="4">
        <v>172</v>
      </c>
      <c r="C3" s="4">
        <v>170</v>
      </c>
      <c r="D3" s="4">
        <v>186</v>
      </c>
      <c r="E3" s="4">
        <v>168</v>
      </c>
      <c r="F3" s="4">
        <v>165</v>
      </c>
      <c r="G3" s="4">
        <v>159</v>
      </c>
      <c r="H3" s="4">
        <v>164</v>
      </c>
      <c r="I3" s="4">
        <v>183</v>
      </c>
      <c r="J3" s="20"/>
      <c r="K3" s="21" t="s">
        <v>19</v>
      </c>
      <c r="L3" s="26">
        <v>1.5249999999999999</v>
      </c>
      <c r="M3" s="21">
        <v>4</v>
      </c>
      <c r="N3" s="22">
        <f>$M3/$M$12*100</f>
        <v>4.4444444444444446</v>
      </c>
      <c r="O3" s="2">
        <f>$M3</f>
        <v>4</v>
      </c>
    </row>
    <row r="4" spans="1:15" ht="13.5" x14ac:dyDescent="0.3">
      <c r="A4" s="4">
        <v>155</v>
      </c>
      <c r="B4" s="4">
        <v>179</v>
      </c>
      <c r="C4" s="4">
        <v>184</v>
      </c>
      <c r="D4" s="4">
        <v>155</v>
      </c>
      <c r="E4" s="4">
        <v>188</v>
      </c>
      <c r="F4" s="4">
        <v>163</v>
      </c>
      <c r="G4" s="4">
        <v>156</v>
      </c>
      <c r="H4" s="4">
        <v>172</v>
      </c>
      <c r="I4" s="4">
        <v>163</v>
      </c>
      <c r="J4" s="20"/>
      <c r="K4" s="23" t="s">
        <v>20</v>
      </c>
      <c r="L4" s="27">
        <v>1.575</v>
      </c>
      <c r="M4" s="23">
        <v>10</v>
      </c>
      <c r="N4" s="22">
        <f t="shared" ref="N4:N11" si="0">$M4/$M$12*100</f>
        <v>11.111111111111111</v>
      </c>
      <c r="O4">
        <f>$O3+$M4</f>
        <v>14</v>
      </c>
    </row>
    <row r="5" spans="1:15" ht="13.5" x14ac:dyDescent="0.3">
      <c r="A5" s="4">
        <v>161</v>
      </c>
      <c r="B5" s="4">
        <v>162</v>
      </c>
      <c r="C5" s="4">
        <v>174</v>
      </c>
      <c r="D5" s="4">
        <v>159</v>
      </c>
      <c r="E5" s="4">
        <v>162</v>
      </c>
      <c r="F5" s="4">
        <v>169</v>
      </c>
      <c r="G5" s="4">
        <v>171</v>
      </c>
      <c r="H5" s="4">
        <v>179</v>
      </c>
      <c r="I5" s="4">
        <v>170</v>
      </c>
      <c r="J5" s="20"/>
      <c r="K5" s="23" t="s">
        <v>21</v>
      </c>
      <c r="L5" s="26">
        <v>1.625</v>
      </c>
      <c r="M5" s="23">
        <v>12</v>
      </c>
      <c r="N5" s="22">
        <f t="shared" si="0"/>
        <v>13.333333333333334</v>
      </c>
      <c r="O5">
        <f t="shared" ref="O5:O11" si="1">$O4+$M5</f>
        <v>26</v>
      </c>
    </row>
    <row r="6" spans="1:15" ht="13.5" x14ac:dyDescent="0.3">
      <c r="A6" s="4">
        <v>170</v>
      </c>
      <c r="B6" s="4">
        <v>165</v>
      </c>
      <c r="C6" s="4">
        <v>157</v>
      </c>
      <c r="D6" s="4">
        <v>168</v>
      </c>
      <c r="E6" s="4">
        <v>167</v>
      </c>
      <c r="F6" s="4">
        <v>166</v>
      </c>
      <c r="G6" s="4">
        <v>172</v>
      </c>
      <c r="H6" s="4">
        <v>174</v>
      </c>
      <c r="I6" s="4">
        <v>158</v>
      </c>
      <c r="J6" s="20"/>
      <c r="K6" s="23" t="s">
        <v>22</v>
      </c>
      <c r="L6" s="27">
        <v>1.675</v>
      </c>
      <c r="M6" s="23">
        <v>25</v>
      </c>
      <c r="N6" s="22">
        <f t="shared" si="0"/>
        <v>27.777777777777779</v>
      </c>
      <c r="O6">
        <f t="shared" si="1"/>
        <v>51</v>
      </c>
    </row>
    <row r="7" spans="1:15" ht="13.5" x14ac:dyDescent="0.3">
      <c r="A7" s="4">
        <v>183</v>
      </c>
      <c r="B7" s="4">
        <v>173</v>
      </c>
      <c r="C7" s="4">
        <v>168</v>
      </c>
      <c r="D7" s="4">
        <v>150</v>
      </c>
      <c r="E7" s="4">
        <v>182</v>
      </c>
      <c r="F7" s="4">
        <v>154</v>
      </c>
      <c r="G7" s="4">
        <v>160</v>
      </c>
      <c r="H7" s="4">
        <v>159</v>
      </c>
      <c r="I7" s="4">
        <v>168</v>
      </c>
      <c r="J7" s="20"/>
      <c r="K7" s="23" t="s">
        <v>23</v>
      </c>
      <c r="L7" s="26">
        <v>1.7250000000000001</v>
      </c>
      <c r="M7" s="23">
        <v>16</v>
      </c>
      <c r="N7" s="22">
        <f t="shared" si="0"/>
        <v>17.777777777777779</v>
      </c>
      <c r="O7">
        <f t="shared" si="1"/>
        <v>67</v>
      </c>
    </row>
    <row r="8" spans="1:15" ht="13.5" x14ac:dyDescent="0.3">
      <c r="A8" s="4">
        <v>189</v>
      </c>
      <c r="B8" s="4">
        <v>153</v>
      </c>
      <c r="C8" s="4">
        <v>162</v>
      </c>
      <c r="D8" s="4">
        <v>166</v>
      </c>
      <c r="E8" s="4">
        <v>157</v>
      </c>
      <c r="F8" s="4">
        <v>179</v>
      </c>
      <c r="G8" s="4">
        <v>164</v>
      </c>
      <c r="H8" s="4">
        <v>169</v>
      </c>
      <c r="I8" s="4">
        <v>175</v>
      </c>
      <c r="J8" s="20"/>
      <c r="K8" s="23" t="s">
        <v>24</v>
      </c>
      <c r="L8" s="27">
        <v>1.7749999999999999</v>
      </c>
      <c r="M8" s="23">
        <v>11</v>
      </c>
      <c r="N8" s="22">
        <f t="shared" si="0"/>
        <v>12.222222222222221</v>
      </c>
      <c r="O8">
        <f t="shared" si="1"/>
        <v>78</v>
      </c>
    </row>
    <row r="9" spans="1:15" ht="13.5" x14ac:dyDescent="0.3">
      <c r="A9" s="4">
        <v>165</v>
      </c>
      <c r="B9" s="4">
        <v>193</v>
      </c>
      <c r="C9" s="4">
        <v>154</v>
      </c>
      <c r="D9" s="4">
        <v>180</v>
      </c>
      <c r="E9" s="4">
        <v>171</v>
      </c>
      <c r="F9" s="4">
        <v>168</v>
      </c>
      <c r="G9" s="4">
        <v>180</v>
      </c>
      <c r="H9" s="4">
        <v>181</v>
      </c>
      <c r="I9" s="4">
        <v>173</v>
      </c>
      <c r="J9" s="20"/>
      <c r="K9" s="23" t="s">
        <v>25</v>
      </c>
      <c r="L9" s="26">
        <v>1.825</v>
      </c>
      <c r="M9" s="23">
        <v>7</v>
      </c>
      <c r="N9" s="22">
        <f t="shared" si="0"/>
        <v>7.7777777777777777</v>
      </c>
      <c r="O9">
        <f t="shared" si="1"/>
        <v>85</v>
      </c>
    </row>
    <row r="10" spans="1:15" ht="13.5" x14ac:dyDescent="0.3">
      <c r="A10" s="4">
        <v>171</v>
      </c>
      <c r="B10" s="4">
        <v>176</v>
      </c>
      <c r="C10" s="4">
        <v>165</v>
      </c>
      <c r="D10" s="4">
        <v>176</v>
      </c>
      <c r="E10" s="4">
        <v>172</v>
      </c>
      <c r="F10" s="4">
        <v>169</v>
      </c>
      <c r="G10" s="4">
        <v>161</v>
      </c>
      <c r="H10" s="4">
        <v>167</v>
      </c>
      <c r="I10" s="4">
        <v>165</v>
      </c>
      <c r="J10" s="20"/>
      <c r="K10" s="23" t="s">
        <v>26</v>
      </c>
      <c r="L10" s="27">
        <v>1.875</v>
      </c>
      <c r="M10" s="23">
        <v>4</v>
      </c>
      <c r="N10" s="22">
        <f t="shared" si="0"/>
        <v>4.4444444444444446</v>
      </c>
      <c r="O10">
        <f t="shared" si="1"/>
        <v>89</v>
      </c>
    </row>
    <row r="11" spans="1:15" ht="13.5" x14ac:dyDescent="0.3">
      <c r="A11" s="4">
        <v>159</v>
      </c>
      <c r="B11" s="4">
        <v>169</v>
      </c>
      <c r="C11" s="4">
        <v>176</v>
      </c>
      <c r="D11" s="4">
        <v>185</v>
      </c>
      <c r="E11" s="4">
        <v>176</v>
      </c>
      <c r="F11" s="4">
        <v>164</v>
      </c>
      <c r="G11" s="4">
        <v>169</v>
      </c>
      <c r="H11" s="4">
        <v>166</v>
      </c>
      <c r="I11" s="4">
        <v>165</v>
      </c>
      <c r="J11" s="20"/>
      <c r="K11" s="23" t="s">
        <v>27</v>
      </c>
      <c r="L11" s="26">
        <v>1.925</v>
      </c>
      <c r="M11" s="23">
        <v>1</v>
      </c>
      <c r="N11" s="22">
        <f t="shared" si="0"/>
        <v>1.1111111111111112</v>
      </c>
      <c r="O11">
        <f t="shared" si="1"/>
        <v>90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M12" s="16">
        <f>SUM(M3:M11)</f>
        <v>90</v>
      </c>
      <c r="N12" s="24">
        <f>SUM(N3:N11)</f>
        <v>100.00000000000001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</row>
    <row r="14" spans="1:15" x14ac:dyDescent="0.25">
      <c r="A14" s="1"/>
      <c r="B14" s="1"/>
      <c r="C14" s="1"/>
      <c r="D14" s="1"/>
      <c r="E14" s="2"/>
      <c r="F14" s="2"/>
      <c r="G14" s="2"/>
      <c r="H14" s="2"/>
    </row>
  </sheetData>
  <mergeCells count="1">
    <mergeCell ref="A1:I1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Spijkers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Spijkers</dc:creator>
  <cp:lastModifiedBy>Frits Spijkers</cp:lastModifiedBy>
  <dcterms:created xsi:type="dcterms:W3CDTF">2006-08-21T11:51:11Z</dcterms:created>
  <dcterms:modified xsi:type="dcterms:W3CDTF">2020-01-19T16:30:02Z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1995840195</vt:i4>
  </property>
  <property fmtid="{D5CDD505-2E9C-101B-9397-08002B2CF9AE}" pid="3" name="_EmailSubject">
    <vt:lpwstr>deel 1</vt:lpwstr>
  </property>
  <property fmtid="{D5CDD505-2E9C-101B-9397-08002B2CF9AE}" pid="4" name="_AuthorEmail">
    <vt:lpwstr>maschas@home.nl</vt:lpwstr>
  </property>
  <property fmtid="{D5CDD505-2E9C-101B-9397-08002B2CF9AE}" pid="5" name="_AuthorEmailDisplayName">
    <vt:lpwstr>Mascha Spijkers</vt:lpwstr>
  </property>
  <property fmtid="{D5CDD505-2E9C-101B-9397-08002B2CF9AE}" pid="6" name="_ReviewingToolsShownOnce">
    <vt:lpwstr/>
  </property>
</Properties>
</file>